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ORM" sheetId="1" r:id="rId1"/>
    <sheet name="KLS 8 NEW (2)" sheetId="4" r:id="rId2"/>
    <sheet name="KLS 9 NEW (2)" sheetId="5" r:id="rId3"/>
    <sheet name="Sheet2" sheetId="2" state="hidden" r:id="rId4"/>
    <sheet name="Sheet3" sheetId="3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H559" i="5" l="1"/>
  <c r="H558" i="5"/>
  <c r="H556" i="5"/>
  <c r="H555" i="5"/>
  <c r="H554" i="5"/>
  <c r="H553" i="5"/>
  <c r="H550" i="5"/>
  <c r="H549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0" i="5"/>
  <c r="H379" i="5"/>
  <c r="H378" i="5"/>
  <c r="H37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2" i="5"/>
  <c r="H310" i="5"/>
  <c r="H308" i="5"/>
  <c r="H307" i="5"/>
  <c r="H306" i="5"/>
  <c r="H305" i="5"/>
  <c r="H304" i="5"/>
  <c r="H303" i="5"/>
  <c r="H262" i="5"/>
  <c r="H261" i="5"/>
  <c r="H260" i="5"/>
  <c r="H259" i="5"/>
  <c r="H258" i="5"/>
  <c r="H257" i="5"/>
  <c r="H256" i="5"/>
  <c r="H255" i="5"/>
  <c r="H254" i="5"/>
  <c r="H253" i="5"/>
  <c r="H252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4" i="5"/>
  <c r="H233" i="5"/>
  <c r="H232" i="5"/>
  <c r="H231" i="5"/>
  <c r="H230" i="5"/>
  <c r="H229" i="5"/>
  <c r="H188" i="5"/>
  <c r="H187" i="5"/>
  <c r="H186" i="5"/>
  <c r="H185" i="5"/>
  <c r="H184" i="5"/>
  <c r="H183" i="5"/>
  <c r="H182" i="5"/>
  <c r="H181" i="5"/>
  <c r="H180" i="5"/>
  <c r="H179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1" i="5"/>
  <c r="H90" i="5"/>
  <c r="H89" i="5"/>
  <c r="H88" i="5"/>
  <c r="H87" i="5"/>
  <c r="H86" i="5"/>
  <c r="H85" i="5"/>
  <c r="H84" i="5"/>
  <c r="H83" i="5"/>
  <c r="H82" i="5"/>
  <c r="H41" i="5"/>
  <c r="H40" i="5"/>
  <c r="H39" i="5"/>
  <c r="H38" i="5"/>
  <c r="H36" i="5"/>
  <c r="H35" i="5"/>
  <c r="H34" i="5"/>
  <c r="H33" i="5"/>
  <c r="H32" i="5"/>
  <c r="H31" i="5"/>
  <c r="H30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36" i="4"/>
  <c r="H335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8" i="4"/>
  <c r="H317" i="4"/>
  <c r="H316" i="4"/>
  <c r="H315" i="4"/>
  <c r="H314" i="4"/>
  <c r="H313" i="4"/>
  <c r="H312" i="4"/>
  <c r="H311" i="4"/>
  <c r="H310" i="4"/>
  <c r="H309" i="4"/>
  <c r="H308" i="4"/>
  <c r="H306" i="4"/>
  <c r="H305" i="4"/>
  <c r="H30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1" i="4"/>
  <c r="H240" i="4"/>
  <c r="H239" i="4"/>
  <c r="H237" i="4"/>
  <c r="H236" i="4"/>
  <c r="H235" i="4"/>
  <c r="H234" i="4"/>
  <c r="H233" i="4"/>
  <c r="H232" i="4"/>
  <c r="H231" i="4"/>
  <c r="H230" i="4"/>
  <c r="H229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16" i="4"/>
  <c r="H115" i="4"/>
  <c r="H114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8" i="4"/>
  <c r="H86" i="4"/>
  <c r="H84" i="4"/>
  <c r="H83" i="4"/>
  <c r="H82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S16" i="1" l="1"/>
  <c r="R16" i="1"/>
  <c r="Q16" i="1"/>
  <c r="R10" i="1"/>
  <c r="R15" i="1" s="1"/>
  <c r="Q10" i="1"/>
  <c r="Q15" i="1" s="1"/>
  <c r="R9" i="1" l="1"/>
  <c r="R14" i="1" s="1"/>
  <c r="Q9" i="1"/>
  <c r="Q14" i="1" s="1"/>
  <c r="I575" i="5"/>
  <c r="C572" i="5"/>
  <c r="C571" i="5"/>
  <c r="C573" i="5" s="1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I501" i="5"/>
  <c r="C498" i="5"/>
  <c r="C497" i="5"/>
  <c r="C499" i="5" s="1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I426" i="5"/>
  <c r="C423" i="5"/>
  <c r="C422" i="5"/>
  <c r="C424" i="5" s="1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I352" i="5"/>
  <c r="C349" i="5"/>
  <c r="C348" i="5"/>
  <c r="C350" i="5" s="1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I278" i="5"/>
  <c r="C275" i="5"/>
  <c r="C276" i="5" s="1"/>
  <c r="C274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I204" i="5"/>
  <c r="C202" i="5"/>
  <c r="C201" i="5"/>
  <c r="C200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I131" i="5"/>
  <c r="C128" i="5"/>
  <c r="C127" i="5"/>
  <c r="C129" i="5" s="1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I57" i="5"/>
  <c r="C54" i="5"/>
  <c r="C55" i="5" s="1"/>
  <c r="C53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H8" i="5"/>
  <c r="I575" i="4"/>
  <c r="C572" i="4"/>
  <c r="C571" i="4"/>
  <c r="C573" i="4" s="1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I501" i="4"/>
  <c r="C498" i="4"/>
  <c r="C497" i="4"/>
  <c r="C499" i="4" s="1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I426" i="4"/>
  <c r="C423" i="4"/>
  <c r="C422" i="4"/>
  <c r="C424" i="4" s="1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I352" i="4"/>
  <c r="C349" i="4"/>
  <c r="C350" i="4" s="1"/>
  <c r="C348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I278" i="4"/>
  <c r="C275" i="4"/>
  <c r="C274" i="4"/>
  <c r="C276" i="4" s="1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I204" i="4"/>
  <c r="C202" i="4"/>
  <c r="C201" i="4"/>
  <c r="C200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I131" i="4"/>
  <c r="C128" i="4"/>
  <c r="C127" i="4"/>
  <c r="C129" i="4" s="1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I57" i="4"/>
  <c r="C55" i="4"/>
  <c r="C54" i="4"/>
  <c r="C53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H8" i="4"/>
  <c r="A25" i="1" l="1"/>
  <c r="A23" i="1" l="1"/>
  <c r="A24" i="1"/>
  <c r="S9" i="1" l="1"/>
  <c r="H48" i="4" l="1"/>
  <c r="S14" i="1"/>
  <c r="T9" i="1"/>
  <c r="U9" i="1" s="1"/>
  <c r="H492" i="5" l="1"/>
  <c r="H337" i="4" l="1"/>
  <c r="H307" i="4"/>
  <c r="H177" i="5"/>
  <c r="H548" i="5"/>
  <c r="H92" i="5" l="1"/>
  <c r="H122" i="5" s="1"/>
  <c r="H178" i="5"/>
  <c r="H195" i="5" s="1"/>
  <c r="H87" i="4"/>
  <c r="H303" i="4" l="1"/>
  <c r="H85" i="4"/>
  <c r="H334" i="4"/>
  <c r="H89" i="4"/>
  <c r="H242" i="4"/>
  <c r="H552" i="5"/>
  <c r="H235" i="5"/>
  <c r="H29" i="5"/>
  <c r="H551" i="5"/>
  <c r="H381" i="5"/>
  <c r="H417" i="5" s="1"/>
  <c r="H557" i="5"/>
  <c r="H311" i="5"/>
  <c r="H566" i="5" l="1"/>
  <c r="H238" i="4"/>
  <c r="H269" i="4" s="1"/>
  <c r="H319" i="4"/>
  <c r="H343" i="4" s="1"/>
  <c r="H251" i="5"/>
  <c r="H269" i="5" s="1"/>
  <c r="H37" i="5"/>
  <c r="S10" i="1" s="1"/>
  <c r="H309" i="5"/>
  <c r="H113" i="4"/>
  <c r="H122" i="4" s="1"/>
  <c r="H395" i="4"/>
  <c r="H417" i="4" s="1"/>
  <c r="H169" i="4"/>
  <c r="H195" i="4" s="1"/>
  <c r="H313" i="5"/>
  <c r="H343" i="5" s="1"/>
  <c r="H48" i="5" l="1"/>
  <c r="H568" i="5" s="1"/>
  <c r="T10" i="1"/>
  <c r="U10" i="1" s="1"/>
  <c r="U11" i="1" s="1"/>
  <c r="S15" i="1"/>
  <c r="H420" i="4"/>
  <c r="S17" i="1" l="1"/>
  <c r="R17" i="1"/>
  <c r="Q17" i="1"/>
  <c r="C15" i="1" s="1"/>
  <c r="T17" i="1" l="1"/>
  <c r="C16" i="1" s="1"/>
</calcChain>
</file>

<file path=xl/comments1.xml><?xml version="1.0" encoding="utf-8"?>
<comments xmlns="http://schemas.openxmlformats.org/spreadsheetml/2006/main">
  <authors>
    <author>Windows User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masukkan NIS anda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C36" authorId="0">
      <text>
        <r>
          <rPr>
            <b/>
            <sz val="9"/>
            <color indexed="81"/>
            <rFont val="Tahoma"/>
            <family val="2"/>
          </rPr>
          <t>KELUAR</t>
        </r>
      </text>
    </comment>
  </commentList>
</comments>
</file>

<file path=xl/sharedStrings.xml><?xml version="1.0" encoding="utf-8"?>
<sst xmlns="http://schemas.openxmlformats.org/spreadsheetml/2006/main" count="4832" uniqueCount="1754">
  <si>
    <t>YAYASAN PERGURUAN TAMANSISWA CABANG MALANG</t>
  </si>
  <si>
    <t>SMP TAMANSISWA (TAMAN DEWASA)</t>
  </si>
  <si>
    <t>TERAKREDITASI  “A”</t>
  </si>
  <si>
    <r>
      <t xml:space="preserve">NSS:  </t>
    </r>
    <r>
      <rPr>
        <sz val="10"/>
        <color rgb="FF000000"/>
        <rFont val="Book Antiqua"/>
        <family val="1"/>
      </rPr>
      <t>203056103045</t>
    </r>
    <r>
      <rPr>
        <sz val="10"/>
        <color theme="1"/>
        <rFont val="Cambria"/>
        <family val="1"/>
      </rPr>
      <t xml:space="preserve">     NPSN: </t>
    </r>
    <r>
      <rPr>
        <sz val="10"/>
        <color rgb="FF000000"/>
        <rFont val="Book Antiqua"/>
        <family val="1"/>
      </rPr>
      <t>20539745</t>
    </r>
  </si>
  <si>
    <t>smptamansiswamalang.sch.id</t>
  </si>
  <si>
    <r>
      <t>Jln. R.T. Suryo 17 Telp. (0341) 493635  Malang 65122</t>
    </r>
    <r>
      <rPr>
        <b/>
        <sz val="8"/>
        <color theme="1"/>
        <rFont val="Cambria"/>
        <family val="1"/>
      </rPr>
      <t xml:space="preserve">                                                                  </t>
    </r>
    <r>
      <rPr>
        <sz val="8"/>
        <color theme="1"/>
        <rFont val="Cambria"/>
        <family val="1"/>
      </rPr>
      <t>email: smp_tamandewasa@yahoo.co.id</t>
    </r>
  </si>
  <si>
    <t>NIS</t>
  </si>
  <si>
    <t>NAMA</t>
  </si>
  <si>
    <t>:</t>
  </si>
  <si>
    <t>NO</t>
  </si>
  <si>
    <t>NAMA (sdh sesuai dapodik)</t>
  </si>
  <si>
    <t>ABS</t>
  </si>
  <si>
    <t>LP</t>
  </si>
  <si>
    <t>KLS</t>
  </si>
  <si>
    <t>NISN</t>
  </si>
  <si>
    <t>ADE AYU PETRISYA TRIANTO</t>
  </si>
  <si>
    <t>P</t>
  </si>
  <si>
    <t>9A</t>
  </si>
  <si>
    <t>0048350505</t>
  </si>
  <si>
    <t>ADIL ABILLA FATIQAH CAHYANA</t>
  </si>
  <si>
    <t>0036763433</t>
  </si>
  <si>
    <t>ALVIN ADE ERVIANTO ARISNDY</t>
  </si>
  <si>
    <t>L</t>
  </si>
  <si>
    <t>0045912615</t>
  </si>
  <si>
    <t>ANTO WAHYU PRIBADI</t>
  </si>
  <si>
    <t>0045000605</t>
  </si>
  <si>
    <t>ARDHAN NOFIAN PRASETYO</t>
  </si>
  <si>
    <t>0055562656</t>
  </si>
  <si>
    <t>ASSYIFA TSAMA ROUTUL QOLBI</t>
  </si>
  <si>
    <t>0058152541</t>
  </si>
  <si>
    <t>AYUDHA SHENNY RAMADHANI</t>
  </si>
  <si>
    <t>0044914651</t>
  </si>
  <si>
    <t>AZIZAH</t>
  </si>
  <si>
    <t>0058703291</t>
  </si>
  <si>
    <t>DEVI HARDIANTI PUTRI</t>
  </si>
  <si>
    <t>0045696113</t>
  </si>
  <si>
    <t>DHEBBY HARIO HANANA</t>
  </si>
  <si>
    <t>0051857469</t>
  </si>
  <si>
    <t>DYMAS RIZQI NURULLOH</t>
  </si>
  <si>
    <t>0038658697</t>
  </si>
  <si>
    <t>DINI PUTRI PERTIWI</t>
  </si>
  <si>
    <t>0050634520</t>
  </si>
  <si>
    <t>FARHAN WAHYU ADIPRAJA</t>
  </si>
  <si>
    <t>0038675121</t>
  </si>
  <si>
    <t>FEBRIYAN ANDIKA SUGIARTO</t>
  </si>
  <si>
    <t>0054481171</t>
  </si>
  <si>
    <t>FERDINAND ACHMAD ARYANSYAH</t>
  </si>
  <si>
    <t>0045836154</t>
  </si>
  <si>
    <t>FIRDAUS FERDIANSYAH</t>
  </si>
  <si>
    <t>0046213977</t>
  </si>
  <si>
    <t>HAZEL ALEXANDER RAFA</t>
  </si>
  <si>
    <t>0044613635</t>
  </si>
  <si>
    <t>IBRAHIM ABU BAKAR</t>
  </si>
  <si>
    <t>0046378213</t>
  </si>
  <si>
    <t>MICHELLE STEFANIA CAHYANA</t>
  </si>
  <si>
    <t>0056259220</t>
  </si>
  <si>
    <t>MUHAMMAD DAMMA NURSANTO</t>
  </si>
  <si>
    <t>0032802919</t>
  </si>
  <si>
    <t>MUHAMMAD HANDI SEPTYAN NUGRAHA</t>
  </si>
  <si>
    <t>0045307545</t>
  </si>
  <si>
    <t>RAVY YUAN MAHEYSA</t>
  </si>
  <si>
    <t>0045676724</t>
  </si>
  <si>
    <t>RAFI MAIZA ANUGRAH PUTRA</t>
  </si>
  <si>
    <t>0050731991</t>
  </si>
  <si>
    <t>RAJWA AFINA PUTRI</t>
  </si>
  <si>
    <t>0050972618</t>
  </si>
  <si>
    <t>RANGGA ADITYA PUTRA DIRGANTARA</t>
  </si>
  <si>
    <t>0058637089</t>
  </si>
  <si>
    <t>REVINA AULIA PUTRI</t>
  </si>
  <si>
    <t>0051550228</t>
  </si>
  <si>
    <t>RIZKY ILHAM NURSANDI</t>
  </si>
  <si>
    <t>0053069406</t>
  </si>
  <si>
    <t>SALVIONITA NURAHMADAYANTI</t>
  </si>
  <si>
    <t>0048373384</t>
  </si>
  <si>
    <t>SEVTANIA INDY SAYIDINA PUTRI</t>
  </si>
  <si>
    <t>0045139807</t>
  </si>
  <si>
    <t>SHAVA AULIA DWI SYAM FITRI</t>
  </si>
  <si>
    <t>0048214588</t>
  </si>
  <si>
    <t>YUSUF MAULANA</t>
  </si>
  <si>
    <t>0058652984</t>
  </si>
  <si>
    <t>ADAM SURYA SAPUTRA</t>
  </si>
  <si>
    <t>9B</t>
  </si>
  <si>
    <t>0055921536</t>
  </si>
  <si>
    <t>AVENIA DIVA AGUSTRIAN</t>
  </si>
  <si>
    <t>0045572106</t>
  </si>
  <si>
    <t>CHERLY YULIA SARI</t>
  </si>
  <si>
    <t>0051857479</t>
  </si>
  <si>
    <t>DIMAS ADI SAPUTRA</t>
  </si>
  <si>
    <t>DINA OKTAVIANI</t>
  </si>
  <si>
    <t>0026921171</t>
  </si>
  <si>
    <t>DINDA LIBELAJUNITIA KANAHAYA</t>
  </si>
  <si>
    <t>0050972620</t>
  </si>
  <si>
    <t>M. FERI NASIKHIN</t>
  </si>
  <si>
    <t>0033112388</t>
  </si>
  <si>
    <t>HAVENI WENDAH WIDIANTO</t>
  </si>
  <si>
    <t>0053157954</t>
  </si>
  <si>
    <t>IMANUEL NARAFAEL</t>
  </si>
  <si>
    <t>0060232499</t>
  </si>
  <si>
    <t>JIHAN FARSYA SYARIKHA</t>
  </si>
  <si>
    <t>0045692212</t>
  </si>
  <si>
    <t>LION BIGI KURNIAWAN</t>
  </si>
  <si>
    <t>0052877761</t>
  </si>
  <si>
    <t>MANUEL MARDIKHA TIMOTHY SINAGA</t>
  </si>
  <si>
    <t>0056942642</t>
  </si>
  <si>
    <t>MARSYA HALINDA SETYA AYU</t>
  </si>
  <si>
    <t>0051738996</t>
  </si>
  <si>
    <t>MOCHAMMAD DUHAN FADILLAH</t>
  </si>
  <si>
    <t>0057269916</t>
  </si>
  <si>
    <t>MUHAMMAD ALIF FAWWAS A</t>
  </si>
  <si>
    <t>0041649076</t>
  </si>
  <si>
    <t>NADA SALSABILLA</t>
  </si>
  <si>
    <t>0036533200</t>
  </si>
  <si>
    <t>NADIYAH PUTRI AZZAH</t>
  </si>
  <si>
    <t>0052014840</t>
  </si>
  <si>
    <t>NATHALIA PUTRI ARAFINDA</t>
  </si>
  <si>
    <t>0049647665</t>
  </si>
  <si>
    <t>NAURA DIVA PUTRI PRATAMA</t>
  </si>
  <si>
    <t>0054308082</t>
  </si>
  <si>
    <t>NUR</t>
  </si>
  <si>
    <t>0050672436</t>
  </si>
  <si>
    <t>NURLAILAH</t>
  </si>
  <si>
    <t>0055432794</t>
  </si>
  <si>
    <t xml:space="preserve">RADITYA DEVANSYAH DAHLAN </t>
  </si>
  <si>
    <t>0045837300</t>
  </si>
  <si>
    <t>RICKY PUTRA ARDIANSYAH</t>
  </si>
  <si>
    <t>0044500397</t>
  </si>
  <si>
    <t>RIMA ANGGUN KUSUMA DEWI</t>
  </si>
  <si>
    <t>0051935202</t>
  </si>
  <si>
    <t>SALSABELA VEBRIA HAPSARI</t>
  </si>
  <si>
    <t>0088648600</t>
  </si>
  <si>
    <t>SATRIA RACHMANDA PUTRA</t>
  </si>
  <si>
    <t>0048534045</t>
  </si>
  <si>
    <t xml:space="preserve">SYAMAIDZAR FILLAHI TRIANDIKA </t>
  </si>
  <si>
    <t>0051093796</t>
  </si>
  <si>
    <t>SYARIFAH ANNISA RAHMAH HARIYANI PERMATASARI</t>
  </si>
  <si>
    <t>0058904786</t>
  </si>
  <si>
    <t>UMMI FAIDHATUR ROHMAH</t>
  </si>
  <si>
    <t>0064318775</t>
  </si>
  <si>
    <t>VEGO GEDIN INFAREL</t>
  </si>
  <si>
    <t>0048897744</t>
  </si>
  <si>
    <t>VIEGA VANANTA</t>
  </si>
  <si>
    <t>0054996155</t>
  </si>
  <si>
    <t>AKBAR HERMAWAN</t>
  </si>
  <si>
    <t>9C</t>
  </si>
  <si>
    <t>0051746627</t>
  </si>
  <si>
    <t>ALDANIA NEYSA PUTRI FIRMANSYAH</t>
  </si>
  <si>
    <t>0057317104</t>
  </si>
  <si>
    <t>ALFA REZAL RIAN BAROS</t>
  </si>
  <si>
    <t>0056621457</t>
  </si>
  <si>
    <t xml:space="preserve">ANDI ALIF PRASETYO </t>
  </si>
  <si>
    <t>0052239192</t>
  </si>
  <si>
    <t>ARIMBI MARTHA ALQURNI</t>
  </si>
  <si>
    <t>0051412543</t>
  </si>
  <si>
    <t>AUZIA LAILATUL HIDAYATI</t>
  </si>
  <si>
    <t>0045221580</t>
  </si>
  <si>
    <t>BERYL RAMADHAN</t>
  </si>
  <si>
    <t>0048077423</t>
  </si>
  <si>
    <t>DAIVA RIDHO ADISTIANTO</t>
  </si>
  <si>
    <t>0045192052</t>
  </si>
  <si>
    <t>DIANA RAHMA TIKASARI</t>
  </si>
  <si>
    <t>0043400541</t>
  </si>
  <si>
    <t>DIKE MAULANGNA</t>
  </si>
  <si>
    <t>0032427866</t>
  </si>
  <si>
    <t>ERNITHA DAMAIYANTHI</t>
  </si>
  <si>
    <t>0055841808</t>
  </si>
  <si>
    <t>FEMAS RIZALDI SAPUTRA</t>
  </si>
  <si>
    <t>0041808038</t>
  </si>
  <si>
    <t>FRISCA CORNELIA AGATHA</t>
  </si>
  <si>
    <t>0051198101</t>
  </si>
  <si>
    <t>GITA SILVANA SALSABILA</t>
  </si>
  <si>
    <t>0053319895</t>
  </si>
  <si>
    <t>HAIKAL MAHENDRA</t>
  </si>
  <si>
    <t>0045013297</t>
  </si>
  <si>
    <t>IRFAN ANDI YURISTIO</t>
  </si>
  <si>
    <t>0044521118</t>
  </si>
  <si>
    <t>JIHAN NAJIB</t>
  </si>
  <si>
    <t>0058744263</t>
  </si>
  <si>
    <t>LALE AGUSTIA OLIVIA ROSADI</t>
  </si>
  <si>
    <t>0054434640</t>
  </si>
  <si>
    <t>MOHAMMAD REVANITO ARDILAGA</t>
  </si>
  <si>
    <t>0046213940</t>
  </si>
  <si>
    <t>MUHAMMAD IRSYAD ZIDAN MAULANA PUTRA PRTAMA</t>
  </si>
  <si>
    <t>0049993315</t>
  </si>
  <si>
    <t>NABILAH AYU INDAH SARI</t>
  </si>
  <si>
    <t>0054876217</t>
  </si>
  <si>
    <t>NOVAN PUTRA ARDIANSYAH</t>
  </si>
  <si>
    <t>0045092810</t>
  </si>
  <si>
    <t>PUTRI RISMAYANTI</t>
  </si>
  <si>
    <t>0053140924</t>
  </si>
  <si>
    <t>RICO DAVID AFILUDIN</t>
  </si>
  <si>
    <t>0042870264</t>
  </si>
  <si>
    <t>RISMA PUSPITA SARI</t>
  </si>
  <si>
    <t>0042278082</t>
  </si>
  <si>
    <t>SATRIYO PUTRA SOEKARNO</t>
  </si>
  <si>
    <t>0053005397</t>
  </si>
  <si>
    <t>TIARA NURHALIZA SETYORINI</t>
  </si>
  <si>
    <t>0045220902</t>
  </si>
  <si>
    <t>VALMAY QUENA ZANETA ARTIFA MARTINO</t>
  </si>
  <si>
    <t>0059460340</t>
  </si>
  <si>
    <t>YUDA ARDIANSYAH</t>
  </si>
  <si>
    <t>0045825941</t>
  </si>
  <si>
    <t>ZACKY RAMADHANI</t>
  </si>
  <si>
    <t>0055863415</t>
  </si>
  <si>
    <t>AISYAH WIEKE NABILA</t>
  </si>
  <si>
    <t>9D</t>
  </si>
  <si>
    <t>0054887866</t>
  </si>
  <si>
    <t>APRILIA KURNIAWATI</t>
  </si>
  <si>
    <t>0037214967</t>
  </si>
  <si>
    <t>AULIA CALISTA SALSABILLA</t>
  </si>
  <si>
    <t>0049670771</t>
  </si>
  <si>
    <t>AYUNDRA NURUL LATIFAH</t>
  </si>
  <si>
    <t>0045209498</t>
  </si>
  <si>
    <t>DENA RAHMA DANI</t>
  </si>
  <si>
    <t>0047780476</t>
  </si>
  <si>
    <t>FAIZAL ROMADHONI NURIZTYAWAN</t>
  </si>
  <si>
    <t>0024370631</t>
  </si>
  <si>
    <t>GESSY AMIRAH MESTYANDA</t>
  </si>
  <si>
    <t>0046906279</t>
  </si>
  <si>
    <t>GILANG ARYASATYA MAHARSI</t>
  </si>
  <si>
    <t>0046604153</t>
  </si>
  <si>
    <t>HARIS DEGA GYMNASTITI</t>
  </si>
  <si>
    <t>0063228815</t>
  </si>
  <si>
    <t>ISTI LAILATUL IZZA</t>
  </si>
  <si>
    <t>0058935462</t>
  </si>
  <si>
    <t>KARTIKA EKI DWI ANNURO</t>
  </si>
  <si>
    <t>0046555196</t>
  </si>
  <si>
    <t>MARCHA ESA JIBRAN</t>
  </si>
  <si>
    <t>0055977203</t>
  </si>
  <si>
    <t>MARISKA PUTRI ARFIYANTI</t>
  </si>
  <si>
    <t>0059571526</t>
  </si>
  <si>
    <t>MOH. ZIDAN GHIFARI</t>
  </si>
  <si>
    <t>0045097541</t>
  </si>
  <si>
    <t>MOCH DECKY AMNIZAR</t>
  </si>
  <si>
    <t>0039889587</t>
  </si>
  <si>
    <t>MUHAMMAD DIVA WIJAYA</t>
  </si>
  <si>
    <t>0051857477</t>
  </si>
  <si>
    <t>MUHAMMAD RAFIF RAMDHANI</t>
  </si>
  <si>
    <t>0051178217</t>
  </si>
  <si>
    <t xml:space="preserve">MUHAMMAD REZA PAHLEVI </t>
  </si>
  <si>
    <t>0045837296</t>
  </si>
  <si>
    <t>NAYLA AZ ZAHRA ANINDHITA</t>
  </si>
  <si>
    <t>0053658300</t>
  </si>
  <si>
    <t>NIMAS KENDRA DHINARA</t>
  </si>
  <si>
    <t>0059160632</t>
  </si>
  <si>
    <t>RANIA FIRDAUSI</t>
  </si>
  <si>
    <t>0044924424</t>
  </si>
  <si>
    <t>RATNA DEWI WULANDARI</t>
  </si>
  <si>
    <t>0053319881</t>
  </si>
  <si>
    <t>REFANGGA ADITYA NUGROHO</t>
  </si>
  <si>
    <t>0052825953</t>
  </si>
  <si>
    <t>RIZKA AYU SEPTIA</t>
  </si>
  <si>
    <t>0047324769</t>
  </si>
  <si>
    <t>SEPTIAN GLADI PUTRA</t>
  </si>
  <si>
    <t>0042643269</t>
  </si>
  <si>
    <t>SETYO WAHYU DWI UTOMO</t>
  </si>
  <si>
    <t>0028941329</t>
  </si>
  <si>
    <t xml:space="preserve">TARISA CANDRA NINGSIH </t>
  </si>
  <si>
    <t>0048314300</t>
  </si>
  <si>
    <t>VIONNA AMELIYA AZMI</t>
  </si>
  <si>
    <t>0051178196</t>
  </si>
  <si>
    <t>WAHYU DWI OKTAVIAN</t>
  </si>
  <si>
    <t>0045395159</t>
  </si>
  <si>
    <t>AGUNG DWI KURNIAWAN</t>
  </si>
  <si>
    <t>9E</t>
  </si>
  <si>
    <t>0045570789</t>
  </si>
  <si>
    <t>ANANDA PUTRI SEPTIANI</t>
  </si>
  <si>
    <t>0044847438</t>
  </si>
  <si>
    <t>ANNISA DWI RAMADHANI</t>
  </si>
  <si>
    <t>0057198456</t>
  </si>
  <si>
    <t>ARSHANDY ILHAM FADILLILAH</t>
  </si>
  <si>
    <t>0045022779</t>
  </si>
  <si>
    <t>BULAN KANIYA PUTRI RAHMADANI</t>
  </si>
  <si>
    <t>0053157760</t>
  </si>
  <si>
    <t>CELLIN SAPUTRA</t>
  </si>
  <si>
    <t>0045990512</t>
  </si>
  <si>
    <t>DAIVA ARAS NARARYA</t>
  </si>
  <si>
    <t>0043600207</t>
  </si>
  <si>
    <t>DENNIS REGA ADI WIJAYA</t>
  </si>
  <si>
    <t>0046218776</t>
  </si>
  <si>
    <t xml:space="preserve">DEVINA ANGELICA </t>
  </si>
  <si>
    <t>0052319442</t>
  </si>
  <si>
    <t>EKA AZZAFITRI YANDARI</t>
  </si>
  <si>
    <t>0055562165</t>
  </si>
  <si>
    <t>FAJAR ARI MAULANA</t>
  </si>
  <si>
    <t>0049791082</t>
  </si>
  <si>
    <t>FEBRIAN FAJAR QAIRUNUSA</t>
  </si>
  <si>
    <t>0057770945</t>
  </si>
  <si>
    <t>FENY AULIA RAKMA WIJAYA</t>
  </si>
  <si>
    <t>0058100445</t>
  </si>
  <si>
    <t>FREEZA HUKAMA DWIYANTI</t>
  </si>
  <si>
    <t>0034854863</t>
  </si>
  <si>
    <t>LUCCA RABBANI LINTANG PRADIPTA</t>
  </si>
  <si>
    <t>0052769921</t>
  </si>
  <si>
    <t>MUHAMMAD EKA FERDIYANT LEE</t>
  </si>
  <si>
    <t>0046237391</t>
  </si>
  <si>
    <t>MUHAMMAD YOGA PRATAMA</t>
  </si>
  <si>
    <t>0036829319</t>
  </si>
  <si>
    <t xml:space="preserve">NAYLA TABRIZA RAMADHANI </t>
  </si>
  <si>
    <t>0051191653</t>
  </si>
  <si>
    <t>NINDITA CHEYSA AMALIA PUTRI</t>
  </si>
  <si>
    <t>0045317029</t>
  </si>
  <si>
    <t>RAFI LAZUAR ARDITIA</t>
  </si>
  <si>
    <t>0058857204</t>
  </si>
  <si>
    <t>RAFUNZELL ELVARETTA SALSABILA</t>
  </si>
  <si>
    <t>0059774102</t>
  </si>
  <si>
    <t>RAIHAN MAULANA RAFI PRIBADI</t>
  </si>
  <si>
    <t>0042390800</t>
  </si>
  <si>
    <t>RAIHAN SHALAHUDDIN ASIDQI</t>
  </si>
  <si>
    <t>0056003906</t>
  </si>
  <si>
    <t>RATIH SALSA REVALINA</t>
  </si>
  <si>
    <t>0044995829</t>
  </si>
  <si>
    <t>RIDHO PRATAMA LASIKO</t>
  </si>
  <si>
    <t>0051636903</t>
  </si>
  <si>
    <t>SHALASATUL ZAHRA SETYA ULUL ABADI</t>
  </si>
  <si>
    <t>0050912400</t>
  </si>
  <si>
    <t>SHEILA AYU BRILLIANTY</t>
  </si>
  <si>
    <t>0048083788</t>
  </si>
  <si>
    <t>SUMARJIYANO PUJI RAHARJO</t>
  </si>
  <si>
    <t>0060051197</t>
  </si>
  <si>
    <t>YUKE RISA AMANDA</t>
  </si>
  <si>
    <t>0052744747</t>
  </si>
  <si>
    <t>ANGGI DWI FEBRIANTI ARMALIA</t>
  </si>
  <si>
    <t>0055818568</t>
  </si>
  <si>
    <t>ARI CENDANA PUTRA</t>
  </si>
  <si>
    <t>0046234966</t>
  </si>
  <si>
    <t>ARIN SETIYO WATI</t>
  </si>
  <si>
    <t>0044417872</t>
  </si>
  <si>
    <t>ARUM MELATI DIYAH PRIYATNO</t>
  </si>
  <si>
    <t>0048037378</t>
  </si>
  <si>
    <t>ATHALIA</t>
  </si>
  <si>
    <t>0046062561</t>
  </si>
  <si>
    <t>DAVIED ABDIEL DEVARA</t>
  </si>
  <si>
    <t>0059433200</t>
  </si>
  <si>
    <t>DEVALUK SAHRUL RAMADHAN</t>
  </si>
  <si>
    <t>0046213957</t>
  </si>
  <si>
    <t>DEVITA FEBRIYANTI SUGIONO</t>
  </si>
  <si>
    <t>0049056165</t>
  </si>
  <si>
    <t>DIAH KHOIRILLIYA MARTIN</t>
  </si>
  <si>
    <t>0051656017</t>
  </si>
  <si>
    <t>DIAN INDRIANI</t>
  </si>
  <si>
    <t>0058856204</t>
  </si>
  <si>
    <t>ELANG BINTANG MULYA</t>
  </si>
  <si>
    <t>0052051313</t>
  </si>
  <si>
    <t>GILANG BAGAS SETIA WARDANA</t>
  </si>
  <si>
    <t>0057891994</t>
  </si>
  <si>
    <t>JESSICA VARENZA BUDYANTO</t>
  </si>
  <si>
    <t>0038590917</t>
  </si>
  <si>
    <t>KHARIS YULIANTO</t>
  </si>
  <si>
    <t>0041223431</t>
  </si>
  <si>
    <t>MARSYA DWI FARADILA</t>
  </si>
  <si>
    <t>0054276760</t>
  </si>
  <si>
    <t>MOCHAMMAD ARDIAN RISANDI</t>
  </si>
  <si>
    <t>0058134103</t>
  </si>
  <si>
    <t>MUHAMMAD ABDUL ROHMAN</t>
  </si>
  <si>
    <t>0042968282</t>
  </si>
  <si>
    <t>MUHAMMAD DZIKRI ALIFFANDI</t>
  </si>
  <si>
    <t>0043995146</t>
  </si>
  <si>
    <t>NATASYA INDRIANI</t>
  </si>
  <si>
    <t>0050735898</t>
  </si>
  <si>
    <t>NOVAL MISBAKHUS SURURI</t>
  </si>
  <si>
    <t>0044989466</t>
  </si>
  <si>
    <t>REVA MERLINDA</t>
  </si>
  <si>
    <t>0055808172</t>
  </si>
  <si>
    <t>REVINA ANGGITA PUTRI</t>
  </si>
  <si>
    <t>0045377231</t>
  </si>
  <si>
    <t>RISMA NUR JANNAH APRILIA</t>
  </si>
  <si>
    <t>0057800487</t>
  </si>
  <si>
    <t>SELLY MANGGALIH</t>
  </si>
  <si>
    <t>0043559251</t>
  </si>
  <si>
    <t>SHAFINA ALIYAH RAMADHANTI</t>
  </si>
  <si>
    <t>0045059205</t>
  </si>
  <si>
    <t>SITI NURUL AINI HASANAH</t>
  </si>
  <si>
    <t>0055323027</t>
  </si>
  <si>
    <t>TANTRI YUNITA</t>
  </si>
  <si>
    <t>0050676637</t>
  </si>
  <si>
    <t>VENDI PRAYOGO</t>
  </si>
  <si>
    <t>0059924892</t>
  </si>
  <si>
    <t>VERGA CHANDINDA FITRIA PUTRI</t>
  </si>
  <si>
    <t>0045572111</t>
  </si>
  <si>
    <t>MIN</t>
  </si>
  <si>
    <t>MAX</t>
  </si>
  <si>
    <t>RATA2</t>
  </si>
  <si>
    <t>TTL</t>
  </si>
  <si>
    <t>NOPES UJIAN</t>
  </si>
  <si>
    <t>Malang, 17 Oktober 2004</t>
  </si>
  <si>
    <t>2200502008500018</t>
  </si>
  <si>
    <t>Malang, 31 Agustus 2003</t>
  </si>
  <si>
    <t>2200502008500027</t>
  </si>
  <si>
    <t>Malang, 26 Agustus 2004</t>
  </si>
  <si>
    <t>2200502008500036</t>
  </si>
  <si>
    <t>Malang, 10 Nopember 2004</t>
  </si>
  <si>
    <t>2200502008500045</t>
  </si>
  <si>
    <t>Tuban, 25 Maret 2005</t>
  </si>
  <si>
    <t>2200502008500054</t>
  </si>
  <si>
    <t>Malang, 05 Juni 2005</t>
  </si>
  <si>
    <t>2200502008500063</t>
  </si>
  <si>
    <t>Malang, 04 Nopember 2004</t>
  </si>
  <si>
    <t>2200502008500072</t>
  </si>
  <si>
    <t>Malang, 18 April 2005</t>
  </si>
  <si>
    <t>2200502008500089</t>
  </si>
  <si>
    <t>Malang, 18 Agustus 2004</t>
  </si>
  <si>
    <t>2200502008500098</t>
  </si>
  <si>
    <t>Malang, 08 Februari 2005</t>
  </si>
  <si>
    <t>2200502008500107</t>
  </si>
  <si>
    <t>Pasuruan, 22 Oktober 2003</t>
  </si>
  <si>
    <t>2200502008500116</t>
  </si>
  <si>
    <t>Malang, 12 Maret 2005</t>
  </si>
  <si>
    <t>2200502008500125</t>
  </si>
  <si>
    <t>Malang, 02 Juli 2003</t>
  </si>
  <si>
    <t>2200502008500134</t>
  </si>
  <si>
    <t>Malang, 22 Februari 2005</t>
  </si>
  <si>
    <t>2200502008500143</t>
  </si>
  <si>
    <t>Malang, 28 April 2004</t>
  </si>
  <si>
    <t>2200502008500152</t>
  </si>
  <si>
    <t>Malang, 04 Desember 2004</t>
  </si>
  <si>
    <t>2200502008500169</t>
  </si>
  <si>
    <t>Malang, 08 Juni 2005</t>
  </si>
  <si>
    <t>2200502008500178</t>
  </si>
  <si>
    <t>Malang, 18 Desember 2004</t>
  </si>
  <si>
    <t>2200502008500187</t>
  </si>
  <si>
    <t>Malang, 28 Maret 2005</t>
  </si>
  <si>
    <t>2200502008500196</t>
  </si>
  <si>
    <t>Malang, 03 Oktober 2003</t>
  </si>
  <si>
    <t>2200502008500205</t>
  </si>
  <si>
    <t>Malang, 15 September 2004</t>
  </si>
  <si>
    <t>2200502008500214</t>
  </si>
  <si>
    <t>Malang, 15 Juni 2004</t>
  </si>
  <si>
    <t>2200502008500223</t>
  </si>
  <si>
    <t>Malang, 08 Mei 2005</t>
  </si>
  <si>
    <t>2200502008500232</t>
  </si>
  <si>
    <t>2200502008500249</t>
  </si>
  <si>
    <t>Malang, 30 Januari 2005</t>
  </si>
  <si>
    <t>2200502008500258</t>
  </si>
  <si>
    <t>Malang, 21 Maret 2005</t>
  </si>
  <si>
    <t>2200502008500267</t>
  </si>
  <si>
    <t>Malang, 17 Juni 2005</t>
  </si>
  <si>
    <t>2200502008500276</t>
  </si>
  <si>
    <t>Malang, 31 Oktober 2004</t>
  </si>
  <si>
    <t>2200502008500285</t>
  </si>
  <si>
    <t>Malang, 08 September 2004</t>
  </si>
  <si>
    <t>2200502008500294</t>
  </si>
  <si>
    <t>Malang, 23 Nopember 2004</t>
  </si>
  <si>
    <t>2200502008500303</t>
  </si>
  <si>
    <t>Malang, 14 Juni 2005</t>
  </si>
  <si>
    <t>2200502008500312</t>
  </si>
  <si>
    <t>Malang, 15 Januari 2005</t>
  </si>
  <si>
    <t>2200502008500329</t>
  </si>
  <si>
    <t>Malang, 31 Agustus 2004</t>
  </si>
  <si>
    <t>2200502008500338</t>
  </si>
  <si>
    <t>Malang, 17 Juli 2005</t>
  </si>
  <si>
    <t>2200502008500347</t>
  </si>
  <si>
    <t>2200502008500356</t>
  </si>
  <si>
    <t>Malang, 11 Oktober 2002</t>
  </si>
  <si>
    <t>2200502008500365</t>
  </si>
  <si>
    <t>Malang, 15 Juni 2005</t>
  </si>
  <si>
    <t>2200502008500374</t>
  </si>
  <si>
    <t>Malang, 20 Maret 2003</t>
  </si>
  <si>
    <t>2200502008500383</t>
  </si>
  <si>
    <t>Malang, 17 Maret 2005</t>
  </si>
  <si>
    <t>2200502008500392</t>
  </si>
  <si>
    <t>Jombang, 02 Februari 2006</t>
  </si>
  <si>
    <t>2200502008500409</t>
  </si>
  <si>
    <t>Batam, 29 Desember 2004</t>
  </si>
  <si>
    <t>2200502008500418</t>
  </si>
  <si>
    <t>Malang, 05 Mei 2005</t>
  </si>
  <si>
    <t>2200502008500427</t>
  </si>
  <si>
    <t>Tegal, 30 April 2005</t>
  </si>
  <si>
    <t>2200502008500436</t>
  </si>
  <si>
    <t>Malang, 18 Maret 2006</t>
  </si>
  <si>
    <t>2200502008500445</t>
  </si>
  <si>
    <t>Malang, 07 Mei 2005</t>
  </si>
  <si>
    <t>2200502008500454</t>
  </si>
  <si>
    <t>Malang, 12 Nopember 2004</t>
  </si>
  <si>
    <t>2200502008500463</t>
  </si>
  <si>
    <t>Malang, 04 Mei 2003</t>
  </si>
  <si>
    <t>2200502008500472</t>
  </si>
  <si>
    <t>Malang, 09 Maret 2005</t>
  </si>
  <si>
    <t>2200502008500489</t>
  </si>
  <si>
    <t>Pasuruan, 30 Desember 2004</t>
  </si>
  <si>
    <t>2200502008500498</t>
  </si>
  <si>
    <t>Malang, 26 Januari 2005</t>
  </si>
  <si>
    <t>2200502008500507</t>
  </si>
  <si>
    <t>Malang, 09 Februari 2005</t>
  </si>
  <si>
    <t>2200502008500516</t>
  </si>
  <si>
    <t>Malang, 07 Januari 2005</t>
  </si>
  <si>
    <t>2200502008500525</t>
  </si>
  <si>
    <t>Malang , 23 Desember 2004</t>
  </si>
  <si>
    <t>2200502008500534</t>
  </si>
  <si>
    <t>Malang, 09 Juni 2004</t>
  </si>
  <si>
    <t>2200502008500543</t>
  </si>
  <si>
    <t>Malang, 13 Februari 2005</t>
  </si>
  <si>
    <t>2200502008500552</t>
  </si>
  <si>
    <t>Malang, 28 Februari 2005</t>
  </si>
  <si>
    <t>2200502008500569</t>
  </si>
  <si>
    <t>Malang, 07 Desember 2004</t>
  </si>
  <si>
    <t>2200502008500578</t>
  </si>
  <si>
    <t>Malang, 10 Januari 2005</t>
  </si>
  <si>
    <t>2200502008500587</t>
  </si>
  <si>
    <t>Malang, 26 Mei 2005</t>
  </si>
  <si>
    <t>2200502008500596</t>
  </si>
  <si>
    <t>Kudus, 20 Maret 2006</t>
  </si>
  <si>
    <t>2200502008500605</t>
  </si>
  <si>
    <t>Malang, 26 September 2004</t>
  </si>
  <si>
    <t>2200502008500614</t>
  </si>
  <si>
    <t>Malang, 23 Maret 2005</t>
  </si>
  <si>
    <t>2200502008500623</t>
  </si>
  <si>
    <t>Malang, 16 April 2005</t>
  </si>
  <si>
    <t>2200502008500632</t>
  </si>
  <si>
    <t>Malang, 14 Oktober 2005</t>
  </si>
  <si>
    <t>2200502008500649</t>
  </si>
  <si>
    <t>Malang, 06 Februari 2005</t>
  </si>
  <si>
    <t>2200502008500658</t>
  </si>
  <si>
    <t>Malang , 25 Mei 2005</t>
  </si>
  <si>
    <t>2200502008500667</t>
  </si>
  <si>
    <t>Pasuruan, 12 Maret 2005</t>
  </si>
  <si>
    <t>2200502008500676</t>
  </si>
  <si>
    <t>Malang, 07 Nopember 2004</t>
  </si>
  <si>
    <t>2200502008500685</t>
  </si>
  <si>
    <t>Malang, 24 Nopember 2003</t>
  </si>
  <si>
    <t>2200502008500694</t>
  </si>
  <si>
    <t>Malang, 23 Desember 2004</t>
  </si>
  <si>
    <t>2200502008500703</t>
  </si>
  <si>
    <t>Malang, 08 Februari 2004</t>
  </si>
  <si>
    <t>2200502008500712</t>
  </si>
  <si>
    <t>Bandar Lampung, 09 Oktober 2003</t>
  </si>
  <si>
    <t>2200502008500729</t>
  </si>
  <si>
    <t>2200502008500738</t>
  </si>
  <si>
    <t>Malang, 03 September 2004</t>
  </si>
  <si>
    <t>2200502008500747</t>
  </si>
  <si>
    <t>2200502008500756</t>
  </si>
  <si>
    <t>Malang, 10 Juli 2005</t>
  </si>
  <si>
    <t>2200502008500765</t>
  </si>
  <si>
    <t>Malang, 13 Maret 2004</t>
  </si>
  <si>
    <t>2200502008500774</t>
  </si>
  <si>
    <t>2200502008500783</t>
  </si>
  <si>
    <t>Jeddah, 16 Mei 2005</t>
  </si>
  <si>
    <t>2200502008500792</t>
  </si>
  <si>
    <t>Malang, 21 Agustus 2005</t>
  </si>
  <si>
    <t>2200502008500809</t>
  </si>
  <si>
    <t>Malang, 27 Juni 2004</t>
  </si>
  <si>
    <t>2200502008500818</t>
  </si>
  <si>
    <t>Malang, 20 Juni 2004</t>
  </si>
  <si>
    <t>2200502008500827</t>
  </si>
  <si>
    <t>Malang, 22 Juni 2005</t>
  </si>
  <si>
    <t>2200502008500836</t>
  </si>
  <si>
    <t>Malang, 24 Nopember 2004</t>
  </si>
  <si>
    <t>2200502008500845</t>
  </si>
  <si>
    <t>Malang, 03 Januari 2005</t>
  </si>
  <si>
    <t>2200502008500854</t>
  </si>
  <si>
    <t>Malang, 10 Mei 2005</t>
  </si>
  <si>
    <t>2200502008500863</t>
  </si>
  <si>
    <t>Malang, 31 Januari 2004</t>
  </si>
  <si>
    <t>2200502008500872</t>
  </si>
  <si>
    <t>Malang, 04 April 2005</t>
  </si>
  <si>
    <t>2200502008500889</t>
  </si>
  <si>
    <t>Nganjuk, 02 Desember 2004</t>
  </si>
  <si>
    <t>2200502008500898</t>
  </si>
  <si>
    <t>2200502008500907</t>
  </si>
  <si>
    <t>2200502008500916</t>
  </si>
  <si>
    <t>Malang, 16 Oktober 2005</t>
  </si>
  <si>
    <t>2200502008500925</t>
  </si>
  <si>
    <t>2200502008500934</t>
  </si>
  <si>
    <t>Malang, 20 April 2003</t>
  </si>
  <si>
    <t>2200502008500943</t>
  </si>
  <si>
    <t>Malang, 11 Desember 2004</t>
  </si>
  <si>
    <t>2200502008500952</t>
  </si>
  <si>
    <t>2200502008500969</t>
  </si>
  <si>
    <t>Malang, 28 September 2004</t>
  </si>
  <si>
    <t>2200502008500978</t>
  </si>
  <si>
    <t>Malang, 02 Desember 2002</t>
  </si>
  <si>
    <t>2200502008500987</t>
  </si>
  <si>
    <t>Malang, 04 Februari 2005</t>
  </si>
  <si>
    <t>2200502008500996</t>
  </si>
  <si>
    <t>Semarang, 06 September 2004</t>
  </si>
  <si>
    <t>2200502008501005</t>
  </si>
  <si>
    <t>Tarakan, 18 Mei 2004</t>
  </si>
  <si>
    <t>2200502008501014</t>
  </si>
  <si>
    <t>Malang, 31 Mei 2005</t>
  </si>
  <si>
    <t>2200502008501023</t>
  </si>
  <si>
    <t>Malang, 24 Desember 2004</t>
  </si>
  <si>
    <t>2200502008501032</t>
  </si>
  <si>
    <t>Malang, 13 Maret 2005</t>
  </si>
  <si>
    <t>2200502008501049</t>
  </si>
  <si>
    <t>Malang, 28 Mei 2005</t>
  </si>
  <si>
    <t>2200502008501058</t>
  </si>
  <si>
    <t>2200502008501067</t>
  </si>
  <si>
    <t>Malang, 19 April 2003</t>
  </si>
  <si>
    <t>2200502008501076</t>
  </si>
  <si>
    <t>Malang, 04 Juni 2005</t>
  </si>
  <si>
    <t>2200502008501085</t>
  </si>
  <si>
    <t>Malang, 15 Oktober 2005</t>
  </si>
  <si>
    <t>2200502008501094</t>
  </si>
  <si>
    <t>Malang , 13 Desember 2004</t>
  </si>
  <si>
    <t>2200502008501103</t>
  </si>
  <si>
    <t>Malang, 08 Agustus 2005</t>
  </si>
  <si>
    <t>2200502008501112</t>
  </si>
  <si>
    <t>Malang, 05 Februari 2005</t>
  </si>
  <si>
    <t>2200502008501129</t>
  </si>
  <si>
    <t>Malang, 06 Oktober 2004</t>
  </si>
  <si>
    <t>2200502008501138</t>
  </si>
  <si>
    <t>Malang, 20 Maret 2005</t>
  </si>
  <si>
    <t>2200502008501147</t>
  </si>
  <si>
    <t>Malang, 24 Februari 2005</t>
  </si>
  <si>
    <t>2200502008501156</t>
  </si>
  <si>
    <t>Malang, 20 September 2004</t>
  </si>
  <si>
    <t>2200502008501165</t>
  </si>
  <si>
    <t>Malang, 02 September 2004</t>
  </si>
  <si>
    <t>2200502008501174</t>
  </si>
  <si>
    <t>Malang, 21 April 2002</t>
  </si>
  <si>
    <t>2200502008501183</t>
  </si>
  <si>
    <t>Malang, 19 Januari 2004</t>
  </si>
  <si>
    <t>2200502008501192</t>
  </si>
  <si>
    <t>2200502008501209</t>
  </si>
  <si>
    <t>Malang, 04 Oktober 2004</t>
  </si>
  <si>
    <t>2200502008501218</t>
  </si>
  <si>
    <t>Malang, 10 Juli 2004</t>
  </si>
  <si>
    <t>2200502008501227</t>
  </si>
  <si>
    <t>Malang, 17 September 2004</t>
  </si>
  <si>
    <t>2200502008501236</t>
  </si>
  <si>
    <t>Malang, 07 Oktober 2005</t>
  </si>
  <si>
    <t>2200502008501245</t>
  </si>
  <si>
    <t>Malang, 06 Nopember 2004</t>
  </si>
  <si>
    <t>2200502008501254</t>
  </si>
  <si>
    <t>Malang, 01 Juli 2005</t>
  </si>
  <si>
    <t>2200502008501263</t>
  </si>
  <si>
    <t>Malang, 16 Nopember 2004</t>
  </si>
  <si>
    <t>2200502008501272</t>
  </si>
  <si>
    <t>Malang, 19 Juli 2004</t>
  </si>
  <si>
    <t>2200502008501289</t>
  </si>
  <si>
    <t>Malang, 29 September 2004</t>
  </si>
  <si>
    <t>2200502008501298</t>
  </si>
  <si>
    <t>Malang, 20 Nopember 2005</t>
  </si>
  <si>
    <t>2200502008501307</t>
  </si>
  <si>
    <t>Probolinggo, 01 Oktober 2005</t>
  </si>
  <si>
    <t>2200502008501316</t>
  </si>
  <si>
    <t>Tolitoli, 10 Desember 2004</t>
  </si>
  <si>
    <t>2200502008501325</t>
  </si>
  <si>
    <t>2200502008501334</t>
  </si>
  <si>
    <t>Malang, 02 Februari 2005</t>
  </si>
  <si>
    <t>2200502008501343</t>
  </si>
  <si>
    <t>Malang, 29 Mei 2003</t>
  </si>
  <si>
    <t>2200502008501352</t>
  </si>
  <si>
    <t>Malang, 23 Mei 2005</t>
  </si>
  <si>
    <t>2200502008501369</t>
  </si>
  <si>
    <t>Malang, 06 Juli 2004</t>
  </si>
  <si>
    <t>2200502008501378</t>
  </si>
  <si>
    <t>Malang, 08 Februari 2003</t>
  </si>
  <si>
    <t>2200502008501387</t>
  </si>
  <si>
    <t>Surabaya, 14 Oktober 2005</t>
  </si>
  <si>
    <t>2200502008501396</t>
  </si>
  <si>
    <t>2200502008501405</t>
  </si>
  <si>
    <t>Malang, 25 Februari 2005</t>
  </si>
  <si>
    <t>2200502008501414</t>
  </si>
  <si>
    <t>2200502008501423</t>
  </si>
  <si>
    <t>Kabupaten Kediri, 25 April 2004</t>
  </si>
  <si>
    <t>2200502008501432</t>
  </si>
  <si>
    <t>Malang, 28 Januari 2005</t>
  </si>
  <si>
    <t>2200502008501449</t>
  </si>
  <si>
    <t>Malang, 13 Oktober 2004</t>
  </si>
  <si>
    <t>2200502008501458</t>
  </si>
  <si>
    <t>Malang, 09 Juli 2005</t>
  </si>
  <si>
    <t>2200502008501467</t>
  </si>
  <si>
    <t>Malang, 02 Oktober 2005</t>
  </si>
  <si>
    <t>2200502008501476</t>
  </si>
  <si>
    <t>Malang, 23 Agustus 2004</t>
  </si>
  <si>
    <t>2200502008501485</t>
  </si>
  <si>
    <t>Malang, 01 Maret 2006</t>
  </si>
  <si>
    <t>2200502008501494</t>
  </si>
  <si>
    <t>Malang, 09 Januari 2005</t>
  </si>
  <si>
    <t>2200502008501503</t>
  </si>
  <si>
    <t>Malang, 21 Februari 2005</t>
  </si>
  <si>
    <t>2200502008501512</t>
  </si>
  <si>
    <t>2200502008501529</t>
  </si>
  <si>
    <t>Surabaya, 28 April 2004</t>
  </si>
  <si>
    <t>2200502008501538</t>
  </si>
  <si>
    <t>Malang, 12 Desember 2004</t>
  </si>
  <si>
    <t>2200502008501547</t>
  </si>
  <si>
    <t>Malang, 28 Nopember 2004</t>
  </si>
  <si>
    <t>2200502008501556</t>
  </si>
  <si>
    <t>2200502008501565</t>
  </si>
  <si>
    <t>Malang,, 06 Oktober 2004</t>
  </si>
  <si>
    <t>2200502008501574</t>
  </si>
  <si>
    <t>Malang, 19 Desember 2004</t>
  </si>
  <si>
    <t>2200502008501583</t>
  </si>
  <si>
    <t>Malang, 21 Juni 2005</t>
  </si>
  <si>
    <t>2200502008501592</t>
  </si>
  <si>
    <t>Malang, 12 Januari 2005</t>
  </si>
  <si>
    <t>2200502008501609</t>
  </si>
  <si>
    <t>Malang, 14 Januari 2005</t>
  </si>
  <si>
    <t>2200502008501618</t>
  </si>
  <si>
    <t>Malang, 03 Juni 2005</t>
  </si>
  <si>
    <t>2200502008501627</t>
  </si>
  <si>
    <t>2200502008501636</t>
  </si>
  <si>
    <t>Malang, 08 Nopember 2004</t>
  </si>
  <si>
    <t>2200502008501645</t>
  </si>
  <si>
    <t>Malang, 04 Mei 2005</t>
  </si>
  <si>
    <t>2200502008501654</t>
  </si>
  <si>
    <t>Malang, 19 Maret 2005</t>
  </si>
  <si>
    <t>2200502008501663</t>
  </si>
  <si>
    <t>Surabaya, 16 Februari 2004</t>
  </si>
  <si>
    <t>2200502008501672</t>
  </si>
  <si>
    <t>Malang, 27 Nopember 2004</t>
  </si>
  <si>
    <t>2200502008501689</t>
  </si>
  <si>
    <t>Malang, 01 September 2005</t>
  </si>
  <si>
    <t>2200502008501698</t>
  </si>
  <si>
    <t>Malang , 10 Nopember 2004</t>
  </si>
  <si>
    <t>2200502008501707</t>
  </si>
  <si>
    <t>2200502008501716</t>
  </si>
  <si>
    <t>Malang, 04 Juli 2004</t>
  </si>
  <si>
    <t>2200502008501725</t>
  </si>
  <si>
    <t>Nganjuk, 08 April 2005</t>
  </si>
  <si>
    <t>2200502008501734</t>
  </si>
  <si>
    <t>Cilacap, 12 April 2004</t>
  </si>
  <si>
    <t>2200502008501743</t>
  </si>
  <si>
    <t>Pasuruan, 05 Nopember 2004</t>
  </si>
  <si>
    <t>2200502008501752</t>
  </si>
  <si>
    <t>Malang, 15 Februari 2005</t>
  </si>
  <si>
    <t>2200502008501769</t>
  </si>
  <si>
    <t>Malang, 14 Maret 2005</t>
  </si>
  <si>
    <t>2200502008501778</t>
  </si>
  <si>
    <t>Malang, 18 Juni 2004</t>
  </si>
  <si>
    <t>2200502008501787</t>
  </si>
  <si>
    <t>Malang, 25 Nopember 2004</t>
  </si>
  <si>
    <t>2200502008501796</t>
  </si>
  <si>
    <t xml:space="preserve"> dari SMP Tamansiswa (Taman Dewasa) Malang</t>
  </si>
  <si>
    <t>Keterangan :</t>
  </si>
  <si>
    <t>SKL (Surat Keterangan Lulus) dapat diambil di sekolah mulai hari Senin, tanggal 8 Juni 2020.</t>
  </si>
  <si>
    <t>Jam : 08.00 - 13.00</t>
  </si>
  <si>
    <t>DINYATAKAN :</t>
  </si>
  <si>
    <t>KETERANGAN</t>
  </si>
  <si>
    <t>LULUS</t>
  </si>
  <si>
    <t>TIDAK LULUS</t>
  </si>
  <si>
    <t>KELAS BARU</t>
  </si>
  <si>
    <t>PEMBAGIAN KELAS 8 DAN 9 BARU</t>
  </si>
  <si>
    <t>TAHUN PELAJARAN 2021/2022</t>
  </si>
  <si>
    <t>&lt;-- silahkan masukkan NIS</t>
  </si>
  <si>
    <t>DAFTAR HADIR / NILAI SEMESTER ……….</t>
  </si>
  <si>
    <t>SISWA SMP TAMANSISWA ( TAMAN DEWASA) MALANG</t>
  </si>
  <si>
    <t>KELAS : 8A</t>
  </si>
  <si>
    <t>8A</t>
  </si>
  <si>
    <t>NAMA SISWA</t>
  </si>
  <si>
    <t>L/P</t>
  </si>
  <si>
    <t>KLS LAMA</t>
  </si>
  <si>
    <t>KLS BARU</t>
  </si>
  <si>
    <t>sdh DU</t>
  </si>
  <si>
    <t>DU</t>
  </si>
  <si>
    <t>0073674093</t>
  </si>
  <si>
    <t>ACHMAD NAFA SEPTIAN NUR RAMADHAN</t>
  </si>
  <si>
    <t>7B</t>
  </si>
  <si>
    <t>0078548234</t>
  </si>
  <si>
    <t>AFFRIED TIO YULIANTO</t>
  </si>
  <si>
    <t>7E</t>
  </si>
  <si>
    <t>0083122411</t>
  </si>
  <si>
    <t>ALDILA FIRMANSYAH</t>
  </si>
  <si>
    <t>7C</t>
  </si>
  <si>
    <t>0088275746</t>
  </si>
  <si>
    <t>AMANDA WIBOWO PUTRI</t>
  </si>
  <si>
    <t>7D</t>
  </si>
  <si>
    <t>0086299206</t>
  </si>
  <si>
    <t>ANDIN PUTRI NABILA</t>
  </si>
  <si>
    <t>7F</t>
  </si>
  <si>
    <t>0084050104</t>
  </si>
  <si>
    <t>ANDRIE FIRMANSYAH</t>
  </si>
  <si>
    <t>0086780339</t>
  </si>
  <si>
    <t>ANINDA VIVI RACHMAWATI *</t>
  </si>
  <si>
    <t>mutasi</t>
  </si>
  <si>
    <t>0086526147</t>
  </si>
  <si>
    <t>AULIA OVY FIRDHIYANI</t>
  </si>
  <si>
    <t>0073184067</t>
  </si>
  <si>
    <t>DAMA BISRI ALMISKI</t>
  </si>
  <si>
    <t>0073187318</t>
  </si>
  <si>
    <t>DEFORA DESWI REVINA</t>
  </si>
  <si>
    <t>0078445212</t>
  </si>
  <si>
    <t>DEVI PUTRI ANGGRAINI</t>
  </si>
  <si>
    <t>0081193420</t>
  </si>
  <si>
    <t>FAHMI AFRIANSAH</t>
  </si>
  <si>
    <t>0078906108</t>
  </si>
  <si>
    <t>FARASHA AHURA MAZDA</t>
  </si>
  <si>
    <t>0089528639</t>
  </si>
  <si>
    <t>FEBIANCHA CHEENDY CHOIRUN NIZA</t>
  </si>
  <si>
    <t>0083702667</t>
  </si>
  <si>
    <t>FERNANDO NAUFAL TIRTA</t>
  </si>
  <si>
    <t>0073451783</t>
  </si>
  <si>
    <t>INTAN ZAHRA MAHARANI</t>
  </si>
  <si>
    <t>0079813163</t>
  </si>
  <si>
    <t>KELFIN ROY SAPUTRA</t>
  </si>
  <si>
    <t>0073320192</t>
  </si>
  <si>
    <t>KHARIS ASH SHIDIQ</t>
  </si>
  <si>
    <t>0075463094</t>
  </si>
  <si>
    <t>LAUREN DENISE DA-FILLA</t>
  </si>
  <si>
    <t>0086603990</t>
  </si>
  <si>
    <t>LUKLUIL MAKNUN TIARA ASWI</t>
  </si>
  <si>
    <t>0072556716</t>
  </si>
  <si>
    <t>MARSYA FRISDAHLIA PUTRI</t>
  </si>
  <si>
    <t>0086786573</t>
  </si>
  <si>
    <t>MEILITHA DHEA HERAWATI SUSANTI</t>
  </si>
  <si>
    <t>0078270304</t>
  </si>
  <si>
    <t>MOHAMMAD RAHMATULLAH FADHIL</t>
  </si>
  <si>
    <t>0088726199</t>
  </si>
  <si>
    <t>MUHAMAD REIHAN ILHAM FIRNANDA</t>
  </si>
  <si>
    <t>0072977494</t>
  </si>
  <si>
    <t>NASYA DUANTA ROSIANE</t>
  </si>
  <si>
    <t>0081539168</t>
  </si>
  <si>
    <t>NAUFAL ADILLAH RYAN</t>
  </si>
  <si>
    <t>0078963916</t>
  </si>
  <si>
    <t>NOVANSYAH PRATAMA PUTRA</t>
  </si>
  <si>
    <t>0087107678</t>
  </si>
  <si>
    <t>RADITYA SATYA PRANAJA</t>
  </si>
  <si>
    <t>0084931252</t>
  </si>
  <si>
    <t>RASYA MAULANA WAHYU SATRIA UTAMA</t>
  </si>
  <si>
    <t>0072355186</t>
  </si>
  <si>
    <t>RIKA CHAIRILIA</t>
  </si>
  <si>
    <t>0088512750</t>
  </si>
  <si>
    <t>SAFIRA IZZA NATHANIA</t>
  </si>
  <si>
    <t>0072783014</t>
  </si>
  <si>
    <t>STEVEN THOMAS SAMON</t>
  </si>
  <si>
    <t>0071716170</t>
  </si>
  <si>
    <t>SYAHIRA HSLISA A-SAHRA</t>
  </si>
  <si>
    <t>0074494544</t>
  </si>
  <si>
    <t>VALENCIA SAFIRA HERMAWAN</t>
  </si>
  <si>
    <t>0075553918</t>
  </si>
  <si>
    <t>VEGA VIOLA AURELLITA</t>
  </si>
  <si>
    <t>L =</t>
  </si>
  <si>
    <t>Wali Kelas,</t>
  </si>
  <si>
    <t>P =</t>
  </si>
  <si>
    <t>JML =</t>
  </si>
  <si>
    <t>KELAS : 8B</t>
  </si>
  <si>
    <t>8B</t>
  </si>
  <si>
    <t>0075836322</t>
  </si>
  <si>
    <t>ABDUL GHAFUR AL DAFI</t>
  </si>
  <si>
    <t>7A</t>
  </si>
  <si>
    <t>0078310491</t>
  </si>
  <si>
    <t>ADELLA AYU MAHARANI PUTRI SAVITRI</t>
  </si>
  <si>
    <t>0075390273</t>
  </si>
  <si>
    <t>ALYA DWI ARIANI</t>
  </si>
  <si>
    <t>0084545191</t>
  </si>
  <si>
    <t>ANATASYA KEIFA KUSUMA SRIAWHANTO</t>
  </si>
  <si>
    <t>0077733895</t>
  </si>
  <si>
    <t>ANDRA LAZUARDI RAMADHAN</t>
  </si>
  <si>
    <t>0089940802</t>
  </si>
  <si>
    <t>ANGELLINA OCTAFEBEYONDA</t>
  </si>
  <si>
    <t>0073732745</t>
  </si>
  <si>
    <t>ARSANTI BUNGA CAHYANI</t>
  </si>
  <si>
    <t>0079014372</t>
  </si>
  <si>
    <t>ARSYA ANEDYA SAKTI</t>
  </si>
  <si>
    <t>0073801600</t>
  </si>
  <si>
    <t>DAVISYA SATRIA NANDA</t>
  </si>
  <si>
    <t>0071089489</t>
  </si>
  <si>
    <t>DIMAS ANDHIKA ARYAPUTRA</t>
  </si>
  <si>
    <t>0073199164</t>
  </si>
  <si>
    <t>EIFFEL NOVELY GUSTA</t>
  </si>
  <si>
    <t>0083757061</t>
  </si>
  <si>
    <t>ERLINGGA RASYA NENGTIAS</t>
  </si>
  <si>
    <t>0081582584</t>
  </si>
  <si>
    <t>FABIAN MARCEL LAIYA</t>
  </si>
  <si>
    <t>0072744642</t>
  </si>
  <si>
    <t>FACNI CATUR WICAKSONO *</t>
  </si>
  <si>
    <t>0072083003</t>
  </si>
  <si>
    <t>FARADITA MAORETA AURELLIA</t>
  </si>
  <si>
    <t>0076564802</t>
  </si>
  <si>
    <t>FORENO FAISAL FAHRI</t>
  </si>
  <si>
    <t>0082925604</t>
  </si>
  <si>
    <t>HANIFA DINI RAMADHANI</t>
  </si>
  <si>
    <t>0086016164</t>
  </si>
  <si>
    <t>KAKA SATRIAJI</t>
  </si>
  <si>
    <t>0075054328</t>
  </si>
  <si>
    <t>LUNA PUTRI SANIASRI</t>
  </si>
  <si>
    <t>0074918551</t>
  </si>
  <si>
    <t>MARCELLO ABI WIJAYA</t>
  </si>
  <si>
    <t>0089646987</t>
  </si>
  <si>
    <t>MEISILA MADILA DIANTI</t>
  </si>
  <si>
    <t>0072163743</t>
  </si>
  <si>
    <t>MOHAMMAD RIZKY</t>
  </si>
  <si>
    <t>0079629059</t>
  </si>
  <si>
    <t>MUHAMAD HARI MAULIDINA</t>
  </si>
  <si>
    <t>0063180347</t>
  </si>
  <si>
    <t>MUHAMMAD AKBAR ZULFAQOR ANDRIANSYAH</t>
  </si>
  <si>
    <t>0071954939</t>
  </si>
  <si>
    <t>MUHAMMAD AKMAL ZAHIRUL UBAYD</t>
  </si>
  <si>
    <t>0074111518</t>
  </si>
  <si>
    <t>MULAN ANGGRAENI NURDWIYANTI</t>
  </si>
  <si>
    <t>0084739069</t>
  </si>
  <si>
    <t>NACITA MAYRIKA AZZAHRA WIJAYA</t>
  </si>
  <si>
    <t>0073672471</t>
  </si>
  <si>
    <t>NADIA LUISYA HIRA</t>
  </si>
  <si>
    <t>0087839665</t>
  </si>
  <si>
    <t>NEXT FORTUNE</t>
  </si>
  <si>
    <t>0074357667</t>
  </si>
  <si>
    <t>RANGGA DWI SYAPUTRA</t>
  </si>
  <si>
    <t>0083415488</t>
  </si>
  <si>
    <t>RAYVAND ARGA ARSYABIAS</t>
  </si>
  <si>
    <t>0088043284</t>
  </si>
  <si>
    <t>SAFIRA RISANDRA ZAHRANI</t>
  </si>
  <si>
    <t>0074594556</t>
  </si>
  <si>
    <t>SHERLY DIAN ANJANANI</t>
  </si>
  <si>
    <t>0084362868</t>
  </si>
  <si>
    <t>VIOLA VERONIKA</t>
  </si>
  <si>
    <t>0076658031</t>
  </si>
  <si>
    <t>ZAHRA HANUN</t>
  </si>
  <si>
    <t>*) Mutasi</t>
  </si>
  <si>
    <t>KELAS : 8C</t>
  </si>
  <si>
    <t>8C</t>
  </si>
  <si>
    <t>0077683881</t>
  </si>
  <si>
    <t>ADITYA PRAMUDYA UTAMA</t>
  </si>
  <si>
    <t>0072275802</t>
  </si>
  <si>
    <t>AHMAD DAFFTA JIBRIL MA'RUF</t>
  </si>
  <si>
    <t>0078318901</t>
  </si>
  <si>
    <t>AHMAD ZAIDAN ZIDNA HARIANTO</t>
  </si>
  <si>
    <t>0075465334</t>
  </si>
  <si>
    <t>ANDINI SENJA R</t>
  </si>
  <si>
    <t>0072616486</t>
  </si>
  <si>
    <t>ARDITA PERMATA DEWI</t>
  </si>
  <si>
    <t>0075069285</t>
  </si>
  <si>
    <t>BAGUS PRASETYO</t>
  </si>
  <si>
    <t>0071746485</t>
  </si>
  <si>
    <t>BINTANG NURSAVANA</t>
  </si>
  <si>
    <t>0078485357</t>
  </si>
  <si>
    <t>CATERINE DEVITASARI WIDODO</t>
  </si>
  <si>
    <t>0085011032</t>
  </si>
  <si>
    <t>CHELSY FRESTA ILLAHI SANJAYA</t>
  </si>
  <si>
    <t>0078853606</t>
  </si>
  <si>
    <t>ERIC ADITYA PRASETYO</t>
  </si>
  <si>
    <t>0073675676</t>
  </si>
  <si>
    <t>FANDI ABDILLAH AKBAR</t>
  </si>
  <si>
    <t>0071244770</t>
  </si>
  <si>
    <t>FAWWAZAH KHOLISUN NISWA</t>
  </si>
  <si>
    <t>0079293734</t>
  </si>
  <si>
    <t>FAZA FAZLURRAHMAN MAULA ZIDAN HIDAYAT</t>
  </si>
  <si>
    <t>0086773528</t>
  </si>
  <si>
    <t>FRISKA FADILLA</t>
  </si>
  <si>
    <t>0084827013</t>
  </si>
  <si>
    <t>GAYUH IKKO DEWANDARU</t>
  </si>
  <si>
    <t>0077062789</t>
  </si>
  <si>
    <t>HAIFA ZAKIYAH</t>
  </si>
  <si>
    <t>0085560133</t>
  </si>
  <si>
    <t>JASMINE SYIFA ADONIA</t>
  </si>
  <si>
    <t>0082849049</t>
  </si>
  <si>
    <t>JIHAN FAYRUZI</t>
  </si>
  <si>
    <t>0087931241</t>
  </si>
  <si>
    <t>KEVIN RAMADANA</t>
  </si>
  <si>
    <t>0085965879</t>
  </si>
  <si>
    <t>MOCHAMMAD ADRIAN FIRMANSYAH</t>
  </si>
  <si>
    <t>0074478629</t>
  </si>
  <si>
    <t>MUHAMMAD DIMAS VITO SAPUTRA</t>
  </si>
  <si>
    <t>0085809672</t>
  </si>
  <si>
    <t>MUHAMMAD FARREL HARFIANSYAH</t>
  </si>
  <si>
    <t>0084772471</t>
  </si>
  <si>
    <t>MUTIARA NUR AZIZAH</t>
  </si>
  <si>
    <t>0089188654</t>
  </si>
  <si>
    <t>NADIA AL KHALIFI</t>
  </si>
  <si>
    <t>0071917316</t>
  </si>
  <si>
    <t>NATHAN PUTRA WINBA</t>
  </si>
  <si>
    <t>0079960355</t>
  </si>
  <si>
    <t>NIRWASITA DWI ARDIYANTI</t>
  </si>
  <si>
    <t>0078560144</t>
  </si>
  <si>
    <t>PALUPI CAHYA NINGTYAS</t>
  </si>
  <si>
    <t>0072862867</t>
  </si>
  <si>
    <t>RADITYA WIRAYUDHA</t>
  </si>
  <si>
    <t>0074817266</t>
  </si>
  <si>
    <t>RYONAL IRFANSYAH PUSPITA</t>
  </si>
  <si>
    <t>0075147148</t>
  </si>
  <si>
    <t>SAFRIZAL RAMADHAN KHARISMA YUSUF</t>
  </si>
  <si>
    <t>0053607034</t>
  </si>
  <si>
    <t>SANDI KURNIA PAMUNGKAS</t>
  </si>
  <si>
    <t>0082847678</t>
  </si>
  <si>
    <t>SHINTA ARIFIA</t>
  </si>
  <si>
    <t>0077743292</t>
  </si>
  <si>
    <t>SITI ALIZA</t>
  </si>
  <si>
    <t>0075224366</t>
  </si>
  <si>
    <t>VANES AURA PUTRI ADZILA</t>
  </si>
  <si>
    <t>0088156747</t>
  </si>
  <si>
    <t>ZAHROTUS SHITA</t>
  </si>
  <si>
    <t>KELAS : 8D</t>
  </si>
  <si>
    <t>8D</t>
  </si>
  <si>
    <t>0083618003</t>
  </si>
  <si>
    <t>APTA CHIRELL PUTRA</t>
  </si>
  <si>
    <t>0082018812</t>
  </si>
  <si>
    <t>ARIZ NADZIIFUL QULUB</t>
  </si>
  <si>
    <t>0075890880</t>
  </si>
  <si>
    <t>AULIA DYSTI ISMAWARDANI</t>
  </si>
  <si>
    <t>0074663105</t>
  </si>
  <si>
    <t>AZZAVIRA KAYLA NATANIA</t>
  </si>
  <si>
    <t>0084547269</t>
  </si>
  <si>
    <t>CINDY ALMIRA DEWI</t>
  </si>
  <si>
    <t>0071305319</t>
  </si>
  <si>
    <t>CLARISTA AURELIA</t>
  </si>
  <si>
    <t>0083620239</t>
  </si>
  <si>
    <t>DAFFA AL-HAQ NABIIL</t>
  </si>
  <si>
    <t>0072544732</t>
  </si>
  <si>
    <t>DAVINO ADI NUGROHO</t>
  </si>
  <si>
    <t>0076369771</t>
  </si>
  <si>
    <t>FARIS SETIYOKO</t>
  </si>
  <si>
    <t>0072634115</t>
  </si>
  <si>
    <t>GADIS AMBARWATI</t>
  </si>
  <si>
    <t>0062937704</t>
  </si>
  <si>
    <t>INAYATUL MAULANA SALSABILA</t>
  </si>
  <si>
    <t>0072948485</t>
  </si>
  <si>
    <t>JASMINE SHIVA FALISHA</t>
  </si>
  <si>
    <t>0081421069</t>
  </si>
  <si>
    <t>JEFRI SETIAWAN PRATAMA</t>
  </si>
  <si>
    <t>0072602905</t>
  </si>
  <si>
    <t>JULIAN AKHMAL FADILA</t>
  </si>
  <si>
    <t>0083982704</t>
  </si>
  <si>
    <t>KAYLA SANG PRAMESWARI</t>
  </si>
  <si>
    <t>0084015458</t>
  </si>
  <si>
    <t>KEYZA AULIA FARADILA</t>
  </si>
  <si>
    <t>0072535527</t>
  </si>
  <si>
    <t>MOCH. RAFI RUSDIANTO</t>
  </si>
  <si>
    <t>0084629340</t>
  </si>
  <si>
    <t>MOCHAMAD RAGIEL DWI MEY SAPUTRA</t>
  </si>
  <si>
    <t>0073344802</t>
  </si>
  <si>
    <t>MUHAMMAD RAYHAAN RIDHO AL BANI</t>
  </si>
  <si>
    <t>0074726639</t>
  </si>
  <si>
    <t>MUHAMMAD RIANDY WAHYU ROMADHON</t>
  </si>
  <si>
    <t>0075535250</t>
  </si>
  <si>
    <t>MUHAMMAD RIFKY SHANKARA IWANAMI</t>
  </si>
  <si>
    <t>0086623480</t>
  </si>
  <si>
    <t>NAILAH CHASBIAH ACHMAD</t>
  </si>
  <si>
    <t>0079244946</t>
  </si>
  <si>
    <t>NAURAH DIVA YURI ANDINI</t>
  </si>
  <si>
    <t>0072110946</t>
  </si>
  <si>
    <t>NOVAL TRI HANTOKO</t>
  </si>
  <si>
    <t>0077742311</t>
  </si>
  <si>
    <t>NOVICA NURAFIDA</t>
  </si>
  <si>
    <t>0075564623</t>
  </si>
  <si>
    <t>NUR AISYAH</t>
  </si>
  <si>
    <t>0087114983</t>
  </si>
  <si>
    <t>RATU CLARA AURELIA</t>
  </si>
  <si>
    <t>0088864492</t>
  </si>
  <si>
    <t>RENANING TYAS PUTRI NURWANTI</t>
  </si>
  <si>
    <t>0089594905</t>
  </si>
  <si>
    <t>SATRIA AJI GAHANA</t>
  </si>
  <si>
    <t>0073937136</t>
  </si>
  <si>
    <t>TATANG MAHARDIKA</t>
  </si>
  <si>
    <t>0079765851</t>
  </si>
  <si>
    <t>VALERIAN KAMZEN ARIANTO</t>
  </si>
  <si>
    <t>0075951708</t>
  </si>
  <si>
    <t>VANESSA AGATHA</t>
  </si>
  <si>
    <t>0082914957</t>
  </si>
  <si>
    <t>VANYA AQILLA VERAIN</t>
  </si>
  <si>
    <t>0083264724</t>
  </si>
  <si>
    <t>VIRGIAWAN YURO N</t>
  </si>
  <si>
    <t>0085390158</t>
  </si>
  <si>
    <t>ZAHRA MARJANNAH</t>
  </si>
  <si>
    <t>KELAS : 8E</t>
  </si>
  <si>
    <t>8E</t>
  </si>
  <si>
    <t>0078660621</t>
  </si>
  <si>
    <t>AFRIZAL DHIMAS SYAHPUTRA</t>
  </si>
  <si>
    <t>0078481869</t>
  </si>
  <si>
    <t>ALIFIA AZZARAH RAMADHANI</t>
  </si>
  <si>
    <t>0085310435</t>
  </si>
  <si>
    <t>ANDIKA PRATAMA RUDIANSYAHPUTRA</t>
  </si>
  <si>
    <t>0071132276</t>
  </si>
  <si>
    <t>AZZAHRA AULIA PUTRI</t>
  </si>
  <si>
    <t>0082650663</t>
  </si>
  <si>
    <t>CALYA ASA ASTERELLA</t>
  </si>
  <si>
    <t>0077080246</t>
  </si>
  <si>
    <t>CHARIS PUTRA MARIYAWAN</t>
  </si>
  <si>
    <t>0071613149</t>
  </si>
  <si>
    <t>CHELSEA OLIVERA</t>
  </si>
  <si>
    <t>0088174482</t>
  </si>
  <si>
    <t>CHOIRUN NIZAR</t>
  </si>
  <si>
    <t>0087057152</t>
  </si>
  <si>
    <t>DERIEL ABHISEKA ZAHARI</t>
  </si>
  <si>
    <t>0071676338</t>
  </si>
  <si>
    <t>DIVA LEVINA ANASTASYA RIYADI</t>
  </si>
  <si>
    <t>0082822208</t>
  </si>
  <si>
    <t>ELZAHRA ARIA PUTRI ADIBA</t>
  </si>
  <si>
    <t>0089892859</t>
  </si>
  <si>
    <t>FARADINA NOVITA SARI</t>
  </si>
  <si>
    <t>0076715552</t>
  </si>
  <si>
    <t>FIRMAN ISMAIL ZABRONI</t>
  </si>
  <si>
    <t>0075678111</t>
  </si>
  <si>
    <t>GARICK TATAG WIRATAMA</t>
  </si>
  <si>
    <t>0072903893</t>
  </si>
  <si>
    <t>ITSNANIA DIVARA ADHA WICAKSONO</t>
  </si>
  <si>
    <t>0088359965</t>
  </si>
  <si>
    <t>JASMINE KENDRA AZALEA</t>
  </si>
  <si>
    <t>0082917489</t>
  </si>
  <si>
    <t>JEVASHA AURORA INDRA LIYA</t>
  </si>
  <si>
    <t>0078747729</t>
  </si>
  <si>
    <t>KESYA YOLANDA</t>
  </si>
  <si>
    <t>0084033846</t>
  </si>
  <si>
    <t>LEANDRE LUTFI PRANATA</t>
  </si>
  <si>
    <t>0072858368</t>
  </si>
  <si>
    <t>LINGGA PRASETYO UTOMO</t>
  </si>
  <si>
    <t>0086923219</t>
  </si>
  <si>
    <t>MADYA AMANDA ZIVA</t>
  </si>
  <si>
    <t>0085652155</t>
  </si>
  <si>
    <t>MOCHAMAD NADHIF AL-GHOZALI</t>
  </si>
  <si>
    <t>0077292143</t>
  </si>
  <si>
    <t>MUHAMMAD AHSANUL MURTADHO</t>
  </si>
  <si>
    <t>0086573409</t>
  </si>
  <si>
    <t>MUHAMMAD AKBAR JEFRIANSYAH</t>
  </si>
  <si>
    <t>0077626789</t>
  </si>
  <si>
    <t>NABILLA IMELDA VERONICA</t>
  </si>
  <si>
    <t>0074807409</t>
  </si>
  <si>
    <t>NAFIS IMNIDHOM NAVENDRA</t>
  </si>
  <si>
    <t>0081433808</t>
  </si>
  <si>
    <t>NAUFAL RASYADA IZZET</t>
  </si>
  <si>
    <t>0078549004</t>
  </si>
  <si>
    <t>NUR WULAN RAHMAT DANI</t>
  </si>
  <si>
    <t>0085223559</t>
  </si>
  <si>
    <t>PRISTA AMANDA PUTRI DAVA</t>
  </si>
  <si>
    <t>0076931105</t>
  </si>
  <si>
    <t>RANGGA REIFAN SYAIFULLAH SAPUTRA</t>
  </si>
  <si>
    <t>0088296683</t>
  </si>
  <si>
    <t>RATU KEYRA AURELIA</t>
  </si>
  <si>
    <t>0082978048</t>
  </si>
  <si>
    <t>RENATA RIZKI ANDINI</t>
  </si>
  <si>
    <t>0086713080</t>
  </si>
  <si>
    <t>RHEZA ALENTTA</t>
  </si>
  <si>
    <t>0078890929</t>
  </si>
  <si>
    <t>SAPRILIA NOVA</t>
  </si>
  <si>
    <t>0078674231</t>
  </si>
  <si>
    <t>TAUFIK MUZHAFFAR MA'RUF RAMADHAN</t>
  </si>
  <si>
    <t>KELAS : 8F</t>
  </si>
  <si>
    <t>8F</t>
  </si>
  <si>
    <t>0071349063</t>
  </si>
  <si>
    <t>ALIEF FITRAH DINE OKTELIAN</t>
  </si>
  <si>
    <t>0087536625</t>
  </si>
  <si>
    <t>ANGGI PERMATASARI</t>
  </si>
  <si>
    <t>007966490</t>
  </si>
  <si>
    <t>AULIA PUAN PRAMUDHITA</t>
  </si>
  <si>
    <t>0086985539</t>
  </si>
  <si>
    <t>BAGAS RAHADYAN PRATAMA SUDARWANTO</t>
  </si>
  <si>
    <t>0084328974</t>
  </si>
  <si>
    <t>CHELSEA RIA MAULITA DIVA</t>
  </si>
  <si>
    <t>0085914983</t>
  </si>
  <si>
    <t>CINTA BERLIAN VALENCIA</t>
  </si>
  <si>
    <t>0074843929</t>
  </si>
  <si>
    <t>DEBIYAN ABI PUTRA</t>
  </si>
  <si>
    <t>0079691311</t>
  </si>
  <si>
    <t>DECINTA ZENA</t>
  </si>
  <si>
    <t>0077508597</t>
  </si>
  <si>
    <t>DEDEK DHAMARTA</t>
  </si>
  <si>
    <t>0072054098</t>
  </si>
  <si>
    <t>DEVINA QURROTI A'YUN</t>
  </si>
  <si>
    <t>0089587404</t>
  </si>
  <si>
    <t>EBZAN TERTIANO PRADYGTA</t>
  </si>
  <si>
    <t>EGA ROIAN ZHAPUTRA</t>
  </si>
  <si>
    <t>0088118941</t>
  </si>
  <si>
    <t>FALAKIAH ALLIE RAVARIANZA</t>
  </si>
  <si>
    <t>0041900773</t>
  </si>
  <si>
    <t>GADING CEMPAKA</t>
  </si>
  <si>
    <t>0075292687</t>
  </si>
  <si>
    <t>JONATHAN DIMAS WILIAM PATTIPEYLOHI</t>
  </si>
  <si>
    <t>0089183941</t>
  </si>
  <si>
    <t>KENZA ZAHRA NAYLA MONIQUE</t>
  </si>
  <si>
    <t>0071992070</t>
  </si>
  <si>
    <t>KEYSYA FATIMATUZ TRY HARTANTI</t>
  </si>
  <si>
    <t>0072200171</t>
  </si>
  <si>
    <t>KHANZA FIRDAUZI NUZULLA</t>
  </si>
  <si>
    <t>0076158145</t>
  </si>
  <si>
    <t>KINANTHI CAHYANING RIZKYTA</t>
  </si>
  <si>
    <t>0772210316</t>
  </si>
  <si>
    <t>MOCHAMAD FARDAN AGUSTIAN</t>
  </si>
  <si>
    <t>0074897296</t>
  </si>
  <si>
    <t>MOHAMAD ISROFI</t>
  </si>
  <si>
    <t>0087140373</t>
  </si>
  <si>
    <t>MUHAMMAD KSATRIA BUANA</t>
  </si>
  <si>
    <t>0072363013</t>
  </si>
  <si>
    <t>MUHAMMAD UMAR RAMADHAN PRAMANA</t>
  </si>
  <si>
    <t>0081055349</t>
  </si>
  <si>
    <t>NABILLA CANDY YUANITA SYAHPUTRI</t>
  </si>
  <si>
    <t>0085157891</t>
  </si>
  <si>
    <t>NAUFAL RIZKI PRASETYO</t>
  </si>
  <si>
    <t>0075622837</t>
  </si>
  <si>
    <t>PASKAL PATRIA</t>
  </si>
  <si>
    <t>0082036839</t>
  </si>
  <si>
    <t>PAUNDRA GADING YUDISTIRA</t>
  </si>
  <si>
    <t>0083969374</t>
  </si>
  <si>
    <t>RAFFI DWI ADITYA YUSUF</t>
  </si>
  <si>
    <t>0061568160</t>
  </si>
  <si>
    <t>RATU PERMATA WAHENDA</t>
  </si>
  <si>
    <t>0078294689</t>
  </si>
  <si>
    <t>REVALYNA DIYANTI</t>
  </si>
  <si>
    <t>0072323302</t>
  </si>
  <si>
    <t>SEFTIARA RAHMADANI</t>
  </si>
  <si>
    <t>0087602255</t>
  </si>
  <si>
    <t>SHIDDIQ ADI YAHDI</t>
  </si>
  <si>
    <t>0079059174</t>
  </si>
  <si>
    <t>SUHANI FEBRIYANI</t>
  </si>
  <si>
    <t>0078294900</t>
  </si>
  <si>
    <t>YOGA ANORAGA</t>
  </si>
  <si>
    <t>total</t>
  </si>
  <si>
    <t>KELAS : 8G</t>
  </si>
  <si>
    <t>8G</t>
  </si>
  <si>
    <t>KELAS : 8H</t>
  </si>
  <si>
    <t>8H</t>
  </si>
  <si>
    <t>TAHUN PELAJARAN 2020/2021</t>
  </si>
  <si>
    <t>KELAS : 9A</t>
  </si>
  <si>
    <t>0068684651</t>
  </si>
  <si>
    <t>ABDIEL RAYA ABYANTARA</t>
  </si>
  <si>
    <t>0073951074</t>
  </si>
  <si>
    <t>ABEL PUTRA ZAKY</t>
  </si>
  <si>
    <t>0078459319</t>
  </si>
  <si>
    <t>ACHMAD DUDE KAMAL HARIYANTO</t>
  </si>
  <si>
    <t>0077918631</t>
  </si>
  <si>
    <t>ADINDA RIFKA AMELIA</t>
  </si>
  <si>
    <t>0056603243</t>
  </si>
  <si>
    <t>AHMAD RIMBA MUHAROM</t>
  </si>
  <si>
    <t>0088092560</t>
  </si>
  <si>
    <t>ARDHANI RASYA PUTRI AFRILIYA</t>
  </si>
  <si>
    <t>0071058174</t>
  </si>
  <si>
    <t>ATSALATSA FIASSYLANA FAQIHA HIDAYAH</t>
  </si>
  <si>
    <t>0062766414</t>
  </si>
  <si>
    <t>CAESAR ARDIANSYAH PUTRA</t>
  </si>
  <si>
    <t>0064744232</t>
  </si>
  <si>
    <t>DEASY NUR IZZA TRI HAPSARI</t>
  </si>
  <si>
    <t>0072876416</t>
  </si>
  <si>
    <t>DEVI APRILIA ANGGRAENI</t>
  </si>
  <si>
    <t>0077095780</t>
  </si>
  <si>
    <t>ERSYA GALANG PUTRA RADHO</t>
  </si>
  <si>
    <t>0068775762</t>
  </si>
  <si>
    <t>FADILLATUL FIRA ALAMIN</t>
  </si>
  <si>
    <t>0063111750</t>
  </si>
  <si>
    <t>FARREL ANANDA FADILLA SEPTIAWAN</t>
  </si>
  <si>
    <t>0078781545</t>
  </si>
  <si>
    <t>IMELDA YOGA PRASTIWI</t>
  </si>
  <si>
    <t>0077110755</t>
  </si>
  <si>
    <t>IVANDER NARARYA TAQY</t>
  </si>
  <si>
    <t>0074241943</t>
  </si>
  <si>
    <t>JENICSON COCOLEO FATIMA DE JESUS MARTINS</t>
  </si>
  <si>
    <t>0055818776</t>
  </si>
  <si>
    <t>KARTIKA SARI DEWI AGUSTINA *</t>
  </si>
  <si>
    <t>0066124813</t>
  </si>
  <si>
    <t>KHOKO ADITYA RAMADHANI</t>
  </si>
  <si>
    <t>0052707611</t>
  </si>
  <si>
    <t>KINANTI MUTIARASARI</t>
  </si>
  <si>
    <t>0075197304</t>
  </si>
  <si>
    <t>MISCHA ELVARADO SINDHU GUNATA</t>
  </si>
  <si>
    <t>0072047944</t>
  </si>
  <si>
    <t>MOCHAMMAD DAFFA FERDYANSYAH</t>
  </si>
  <si>
    <t>0079478993</t>
  </si>
  <si>
    <t>MUHAMMAD NOOR IKHSAN</t>
  </si>
  <si>
    <t>0063015342</t>
  </si>
  <si>
    <t>MUHAMMAD SAHRUL ILHAM</t>
  </si>
  <si>
    <t>0076422948</t>
  </si>
  <si>
    <t>NABILAH HASNA SYAKIRAH</t>
  </si>
  <si>
    <t>0068445030</t>
  </si>
  <si>
    <t>NAISYLA ZAHRA ANNISA</t>
  </si>
  <si>
    <t>0064722343</t>
  </si>
  <si>
    <t>NATHAN DWI MAHESA PUTRA WICAKSONO</t>
  </si>
  <si>
    <t>0079341143</t>
  </si>
  <si>
    <t>NURUL AZIZAH</t>
  </si>
  <si>
    <t>0064889555</t>
  </si>
  <si>
    <t>PUTRA DWI ALFANDA</t>
  </si>
  <si>
    <t>0074598304</t>
  </si>
  <si>
    <t>PUTRI SRI MAULIDYAH</t>
  </si>
  <si>
    <t>0076724702</t>
  </si>
  <si>
    <t>RENNE RAYYANDHA RIVA</t>
  </si>
  <si>
    <t>0062857579</t>
  </si>
  <si>
    <t>SAFA NAURA CAMELA</t>
  </si>
  <si>
    <t>0076722934</t>
  </si>
  <si>
    <t>SALZABILLA SETYA NIRWANA</t>
  </si>
  <si>
    <t>0062414788</t>
  </si>
  <si>
    <t>SEVA DWI SAPUTRA</t>
  </si>
  <si>
    <t>0061567665</t>
  </si>
  <si>
    <t>TIO WIBIKSONO</t>
  </si>
  <si>
    <t>KELAS : 9B</t>
  </si>
  <si>
    <t>0065840096</t>
  </si>
  <si>
    <t>ADE AZIZ ZOELFANI ISWAHYUDI</t>
  </si>
  <si>
    <t>0068366921</t>
  </si>
  <si>
    <t>ADEYANG PAWANG SAPUTRA</t>
  </si>
  <si>
    <t>0061187276</t>
  </si>
  <si>
    <t>AGNIA SEPTYA PUTRI</t>
  </si>
  <si>
    <t>0066041830</t>
  </si>
  <si>
    <t>AGUS SETYAWAN</t>
  </si>
  <si>
    <t>0073991485</t>
  </si>
  <si>
    <t>AHMAD ADITYA PRATAMA</t>
  </si>
  <si>
    <t>9704188848</t>
  </si>
  <si>
    <t>AJENG AYUDYA RAMADHANI</t>
  </si>
  <si>
    <t>0069477398</t>
  </si>
  <si>
    <t>ATHA YUDHA</t>
  </si>
  <si>
    <t>0069742510</t>
  </si>
  <si>
    <t>AZIZUN NURUL HIKMAH</t>
  </si>
  <si>
    <t>0064658963</t>
  </si>
  <si>
    <t>DEVARA GIAN RAMADHAN PRATAMA</t>
  </si>
  <si>
    <t>0062010868</t>
  </si>
  <si>
    <t>DEWA WAHYU PRASETYA</t>
  </si>
  <si>
    <t>0064916322</t>
  </si>
  <si>
    <t>DWI ANDIKA FIRMANSYAH</t>
  </si>
  <si>
    <t>0072267523</t>
  </si>
  <si>
    <t>EVRA HAPSARI DENIA PUTRI</t>
  </si>
  <si>
    <t>0069543409</t>
  </si>
  <si>
    <t>FADLI FILARDI</t>
  </si>
  <si>
    <t>0066001474</t>
  </si>
  <si>
    <t>FRISKA AUDRY WIDYA PRATAMA</t>
  </si>
  <si>
    <t>0069924450</t>
  </si>
  <si>
    <t>IRSYAD RISKY WIDODO</t>
  </si>
  <si>
    <t>0069951166</t>
  </si>
  <si>
    <t>JULVIYEN EWEN RAMADHANI</t>
  </si>
  <si>
    <t>0061891421</t>
  </si>
  <si>
    <t>KEISHA RAMADHANI NARARIA PUTRI</t>
  </si>
  <si>
    <t>0064046125</t>
  </si>
  <si>
    <t>KINANTI PUTRI RAMADINA</t>
  </si>
  <si>
    <t>0063880446</t>
  </si>
  <si>
    <t>KURNIA DEWI MASITAH</t>
  </si>
  <si>
    <t>0063113607</t>
  </si>
  <si>
    <t>LANA PRAGA PUJANGGA</t>
  </si>
  <si>
    <t>0062127661</t>
  </si>
  <si>
    <t>MOCHAMMAD ABIYYU SOLEH</t>
  </si>
  <si>
    <t>0073815470</t>
  </si>
  <si>
    <t>MUHAMMAD FERDIANTO</t>
  </si>
  <si>
    <t>0072212789</t>
  </si>
  <si>
    <t>MUHAMMAD WILDAN ROZAQ</t>
  </si>
  <si>
    <t>0065037406</t>
  </si>
  <si>
    <t>MUTMAINAH</t>
  </si>
  <si>
    <t>0061333499</t>
  </si>
  <si>
    <t>NAABIH ARIYANT WIBISONO</t>
  </si>
  <si>
    <t>0063868310</t>
  </si>
  <si>
    <t>NATHANIA ALMA DEVIRA</t>
  </si>
  <si>
    <t>0064941109</t>
  </si>
  <si>
    <t>NOVITA PUTRI PERMATASARI</t>
  </si>
  <si>
    <t>0065762887</t>
  </si>
  <si>
    <t>OKAN HAFIS SETYA FIRMANSYAH</t>
  </si>
  <si>
    <t>0075875100</t>
  </si>
  <si>
    <t>RAFIKA INGGRIT DAYINTA</t>
  </si>
  <si>
    <t>0075614702</t>
  </si>
  <si>
    <t>REVANA ZAKIYA</t>
  </si>
  <si>
    <t>0063875669</t>
  </si>
  <si>
    <t>RINJANI KAYLA KUSUMANINGTYAS</t>
  </si>
  <si>
    <t>0076478211</t>
  </si>
  <si>
    <t>RIO BERLY ANANTA</t>
  </si>
  <si>
    <t>0078815060</t>
  </si>
  <si>
    <t>SAFIRA DIAN RAMADHANI</t>
  </si>
  <si>
    <t>0077134092</t>
  </si>
  <si>
    <t>SELVIA VEBRIYANTI</t>
  </si>
  <si>
    <t>KELAS : 9C</t>
  </si>
  <si>
    <t>0062554846</t>
  </si>
  <si>
    <t>ACHMAD ILZAM SAIFULHAQ</t>
  </si>
  <si>
    <t>0079531678</t>
  </si>
  <si>
    <t>AFANDA ANINDYA PUTRI SALSABILA</t>
  </si>
  <si>
    <t>0063683546</t>
  </si>
  <si>
    <t>AGRA RAJASA ANEIRA</t>
  </si>
  <si>
    <t>0071339219</t>
  </si>
  <si>
    <t>AHMAD NAUFAL IBRAHIM</t>
  </si>
  <si>
    <t>0076865215</t>
  </si>
  <si>
    <t>ALMEIRA EL ZAHIR</t>
  </si>
  <si>
    <t>0076276822</t>
  </si>
  <si>
    <t>AYUDIA RIZKY HAKIKILA</t>
  </si>
  <si>
    <t>0061010358</t>
  </si>
  <si>
    <t>DAVIN HATA ARDRA ARKANA</t>
  </si>
  <si>
    <t>0066770139</t>
  </si>
  <si>
    <t>DIAZ RIZKY PUTRA ANDRIAN</t>
  </si>
  <si>
    <t>0074835281</t>
  </si>
  <si>
    <t>ERIN PRAMUDYA APRILIA WULANDARI</t>
  </si>
  <si>
    <t>0061875192</t>
  </si>
  <si>
    <t>FAJAR MIFTAHQUL HUDA</t>
  </si>
  <si>
    <t>0068362165</t>
  </si>
  <si>
    <t>FARAH NEVALIA PUTRI</t>
  </si>
  <si>
    <t>0065992846</t>
  </si>
  <si>
    <t>FATHIMAH AZ ZAHRA SYACHPUTRI</t>
  </si>
  <si>
    <t>0065092531</t>
  </si>
  <si>
    <t>GANESHA ARYADANY</t>
  </si>
  <si>
    <t>0068011400</t>
  </si>
  <si>
    <t>KEVIN ARDIANSYAH</t>
  </si>
  <si>
    <t>0072123919</t>
  </si>
  <si>
    <t>KHANZANIA NAURA ARINOV</t>
  </si>
  <si>
    <t>0066467787</t>
  </si>
  <si>
    <t>LYDIA WULAN RAHMADANI</t>
  </si>
  <si>
    <t>0075110851</t>
  </si>
  <si>
    <t>MARCELLA FEBRI RACHMAWATI</t>
  </si>
  <si>
    <t>0067187807</t>
  </si>
  <si>
    <t>MOCH RAYHAN PUTRA HARTANTO</t>
  </si>
  <si>
    <t>0069296339</t>
  </si>
  <si>
    <t>MOCHAMMAD ALIFANSYAH BUDIWINATA</t>
  </si>
  <si>
    <t>0077344655</t>
  </si>
  <si>
    <t>MUHAMMAD IQBAL MAULANA</t>
  </si>
  <si>
    <t>0066585083</t>
  </si>
  <si>
    <t>MUHAMMAD REVALDI FAUZI PRATAMA</t>
  </si>
  <si>
    <t>0069341933</t>
  </si>
  <si>
    <t>NADIYATUL HUSNA NIPARDA</t>
  </si>
  <si>
    <t>0069129985</t>
  </si>
  <si>
    <t>NATASYA AURELIA AGUSTA</t>
  </si>
  <si>
    <t>0075890063</t>
  </si>
  <si>
    <t>NEBULA ENCRYPTYA</t>
  </si>
  <si>
    <t>0082939563</t>
  </si>
  <si>
    <t>PUTRA NAGOYA DEVIED RIZQY SOMBUK *</t>
  </si>
  <si>
    <t>0079318232</t>
  </si>
  <si>
    <t>PUTRI NABILA ROSA</t>
  </si>
  <si>
    <t>0068687831</t>
  </si>
  <si>
    <t>REVO RERE RAFAEL</t>
  </si>
  <si>
    <t>0063536905</t>
  </si>
  <si>
    <t>REZA WISNU RAMADHAN</t>
  </si>
  <si>
    <t>0064303333</t>
  </si>
  <si>
    <t>RYAN ABIANSYAHRONI</t>
  </si>
  <si>
    <t>0073805860</t>
  </si>
  <si>
    <t>SHANDY MARDI WIJAYA</t>
  </si>
  <si>
    <t>0064274669</t>
  </si>
  <si>
    <t>SHEVILA RAHMADHANY</t>
  </si>
  <si>
    <t>0069725257</t>
  </si>
  <si>
    <t>SILVI RAMADHANI</t>
  </si>
  <si>
    <t>0075263258</t>
  </si>
  <si>
    <t>STEVEN CHANDRA PUTRA ARDIANSYAH</t>
  </si>
  <si>
    <t>0076302773</t>
  </si>
  <si>
    <t>VERNANDA NASYWA KHAIRANI</t>
  </si>
  <si>
    <t>KELAS : 9D</t>
  </si>
  <si>
    <t>0067853651</t>
  </si>
  <si>
    <t>AHMAD VICKY ZULFIKAR</t>
  </si>
  <si>
    <t>0076847831</t>
  </si>
  <si>
    <t>AILSA ATA SANIYYAH</t>
  </si>
  <si>
    <t>0084150851</t>
  </si>
  <si>
    <t>ALDI NUR WAHYU SAPUTRA</t>
  </si>
  <si>
    <t>0067495287</t>
  </si>
  <si>
    <t>ANDRIANO CHELSEA NURARAFFI</t>
  </si>
  <si>
    <t>0061847046</t>
  </si>
  <si>
    <t>AQSYAL KHAIRAN PUTRI ACHMAD</t>
  </si>
  <si>
    <t>0075486302</t>
  </si>
  <si>
    <t>AZIZAH MAULIDIA AZZAHRA</t>
  </si>
  <si>
    <t>0072566213</t>
  </si>
  <si>
    <t>CHINTAMI VIRADEA AIRLANGGA</t>
  </si>
  <si>
    <t>0066428067</t>
  </si>
  <si>
    <t>DIMAS HARI PRASETYO</t>
  </si>
  <si>
    <t>0078631230</t>
  </si>
  <si>
    <t>DINDA ROSALIA AYU NOVIETA SARI</t>
  </si>
  <si>
    <t>0069037910</t>
  </si>
  <si>
    <t>ELLISA AZIZAHTUL IBNI</t>
  </si>
  <si>
    <t>0066360081</t>
  </si>
  <si>
    <t>EVAN RIFKI ABDILLAH</t>
  </si>
  <si>
    <t>0064532023</t>
  </si>
  <si>
    <t>FARREL RIFQI ANANDA</t>
  </si>
  <si>
    <t>0072994515</t>
  </si>
  <si>
    <t>FATT RICHKO ROONEY ORLANDO KOPPAS</t>
  </si>
  <si>
    <t>0065623324</t>
  </si>
  <si>
    <t>GENDHIS NUGRAH MAHADEWI</t>
  </si>
  <si>
    <t>0078776193</t>
  </si>
  <si>
    <t>KHAIRUNNISA RAMADANI</t>
  </si>
  <si>
    <t>0061501182</t>
  </si>
  <si>
    <t>MAHATMA IQBAL NAUFALINO AZ-ZIKR</t>
  </si>
  <si>
    <t>0071088914</t>
  </si>
  <si>
    <t>MARTASYA DIVA ANGGRAENI</t>
  </si>
  <si>
    <t>0075643295</t>
  </si>
  <si>
    <t>MOCHAMMAD DIMAS FATAHILLAH</t>
  </si>
  <si>
    <t>0062110415</t>
  </si>
  <si>
    <t>MOHAMAD DIKA FIRMANSYAH</t>
  </si>
  <si>
    <t>0062521586</t>
  </si>
  <si>
    <t>MOHAMMAD DAFA PERMADI PUTRA SADEWA</t>
  </si>
  <si>
    <t>0068263885</t>
  </si>
  <si>
    <t>MUHAMMAD RAZIN SAKHA</t>
  </si>
  <si>
    <t>0072490257</t>
  </si>
  <si>
    <t>NAYLA CHELSEA PUTRI ARIFIDIYAH</t>
  </si>
  <si>
    <t>0062561076</t>
  </si>
  <si>
    <t>NIKITA ROSALIA PUSPITASARI</t>
  </si>
  <si>
    <t>0068656698</t>
  </si>
  <si>
    <t>NUR FUADI ZIDANI ADANI</t>
  </si>
  <si>
    <t>0065824211</t>
  </si>
  <si>
    <t>PRADITYA EKA FERDINAN</t>
  </si>
  <si>
    <t>0071553983</t>
  </si>
  <si>
    <t>RAHMA AULIA MARDIKA</t>
  </si>
  <si>
    <t>0077565235</t>
  </si>
  <si>
    <t>RAIHAN FEBRIAN FIRDAUS</t>
  </si>
  <si>
    <t>0066960078</t>
  </si>
  <si>
    <t>SIVA RAHAYU ANGGRAENI</t>
  </si>
  <si>
    <t>0067394896</t>
  </si>
  <si>
    <t>SYAHDEWA ISLAMY PUTRA AFANDI</t>
  </si>
  <si>
    <t>0076770011</t>
  </si>
  <si>
    <t>SYAKIRA IZZA NATHANIA</t>
  </si>
  <si>
    <t>0075372533</t>
  </si>
  <si>
    <t>TRISTAN EVAN HASAN KARTANEGARA</t>
  </si>
  <si>
    <t>0077542596</t>
  </si>
  <si>
    <t>VIONA ADELIA PUTRI</t>
  </si>
  <si>
    <t>0063901939</t>
  </si>
  <si>
    <t>VIRZA AULYA MAHARANI</t>
  </si>
  <si>
    <t>KELAS : 9E</t>
  </si>
  <si>
    <t>0071817546</t>
  </si>
  <si>
    <t>AMEILIA NI'MATUZZAHRA</t>
  </si>
  <si>
    <t>0077658261</t>
  </si>
  <si>
    <t>ANANDA FARIIDAH AQIILAH</t>
  </si>
  <si>
    <t>0087745799</t>
  </si>
  <si>
    <t>ANDHIKA PRASETYO</t>
  </si>
  <si>
    <t>0067108416</t>
  </si>
  <si>
    <t>ANISSA ALFIANTI</t>
  </si>
  <si>
    <t>0067687037</t>
  </si>
  <si>
    <t>ASADILI SAFIRON MALIKI</t>
  </si>
  <si>
    <t>0071631161</t>
  </si>
  <si>
    <t>ATHAYA JAVIER AL ASYRAF</t>
  </si>
  <si>
    <t>0065539338</t>
  </si>
  <si>
    <t>DAVAN ZHAVWAN RAJENDRA</t>
  </si>
  <si>
    <t>0075191876</t>
  </si>
  <si>
    <t>EDRIA ATHAYA KAMILAH</t>
  </si>
  <si>
    <t>0066702598</t>
  </si>
  <si>
    <t>ERINA MAULIDIA MAHARDIKA</t>
  </si>
  <si>
    <t>0062380010</t>
  </si>
  <si>
    <t>FARHAN DENIARSO IRGIANSYAH</t>
  </si>
  <si>
    <t>0078706099</t>
  </si>
  <si>
    <t>FATTAN ADITYA PUTRA DIRGANTARA</t>
  </si>
  <si>
    <t>0079564135</t>
  </si>
  <si>
    <t>FIKKI FADLIANSYAH</t>
  </si>
  <si>
    <t>0062159900</t>
  </si>
  <si>
    <t>FINKA RICA VIANDRA</t>
  </si>
  <si>
    <t>0067084892</t>
  </si>
  <si>
    <t>FRIDA INTAN FADILLIA</t>
  </si>
  <si>
    <t>0065875541</t>
  </si>
  <si>
    <t>MAHARANI SEKAR AYU PRATIWI</t>
  </si>
  <si>
    <t>0062803119</t>
  </si>
  <si>
    <t>MARISA ULTRAVIOLA</t>
  </si>
  <si>
    <t>0079241158</t>
  </si>
  <si>
    <t>MOCHAMAD RIZKI SETIAWAN</t>
  </si>
  <si>
    <t>0066195083</t>
  </si>
  <si>
    <t>MOHAMMAD IVAN PRATAMA</t>
  </si>
  <si>
    <t>0066093893</t>
  </si>
  <si>
    <t>MOKHAMMAD FIGO SETYAWAN</t>
  </si>
  <si>
    <t>0068502634</t>
  </si>
  <si>
    <t>MUCHAMMAD NABIL ALFARUQ</t>
  </si>
  <si>
    <t>0062881720</t>
  </si>
  <si>
    <t>MUHAMMAD REVALDO FAUZAN PRATAMA</t>
  </si>
  <si>
    <t>0067241405</t>
  </si>
  <si>
    <t>MUKHAMAD RIZKY FAJAR</t>
  </si>
  <si>
    <t>0063444547</t>
  </si>
  <si>
    <t>NIKI PRADINATA WIJAYA</t>
  </si>
  <si>
    <t>0067451047</t>
  </si>
  <si>
    <t>NINDYA SHAKILA</t>
  </si>
  <si>
    <t>0068104360</t>
  </si>
  <si>
    <t>NOVELIA ZAHRAH ANDRIANI</t>
  </si>
  <si>
    <t>0073436443</t>
  </si>
  <si>
    <t>PUTRA KUSUMA WIBOWO</t>
  </si>
  <si>
    <t>0072038850</t>
  </si>
  <si>
    <t>RASYA ALYA NADHIRA</t>
  </si>
  <si>
    <t>0075381762</t>
  </si>
  <si>
    <t>RAYHAN PRIYO WICAKSONO</t>
  </si>
  <si>
    <t>0076522491</t>
  </si>
  <si>
    <t>RISMA AMANDA</t>
  </si>
  <si>
    <t>0062233877</t>
  </si>
  <si>
    <t>SAIFUDDIN KAMAL</t>
  </si>
  <si>
    <t>0076824571</t>
  </si>
  <si>
    <t>TANISHA FIRYAL HASTI</t>
  </si>
  <si>
    <t>0044990443</t>
  </si>
  <si>
    <t>TSABITA ANISATUS SYARIFA</t>
  </si>
  <si>
    <t>0071936531</t>
  </si>
  <si>
    <t>VITO AFRIZ PRASETYA</t>
  </si>
  <si>
    <t>0078632076</t>
  </si>
  <si>
    <t>ZAHRA KAYLILA MAULANI PUTRI</t>
  </si>
  <si>
    <t>KELAS : 9F</t>
  </si>
  <si>
    <t>0068591053</t>
  </si>
  <si>
    <t>ANANTA MAR'ATUS RAMADHANI</t>
  </si>
  <si>
    <t>9F</t>
  </si>
  <si>
    <t>0069071983</t>
  </si>
  <si>
    <t>ANDINI OLLA OLIVIA</t>
  </si>
  <si>
    <t>0074470658</t>
  </si>
  <si>
    <t>AULIA ISYA PANGGESO</t>
  </si>
  <si>
    <t>0061871631</t>
  </si>
  <si>
    <t>AYU AZZAHRA KHAIRUNNISA</t>
  </si>
  <si>
    <t>0064457933</t>
  </si>
  <si>
    <t>BENING INDAH KINANTHI</t>
  </si>
  <si>
    <t>0072559635</t>
  </si>
  <si>
    <t>BINTANG MAHARANI SRI REZEKI</t>
  </si>
  <si>
    <t>0061422378</t>
  </si>
  <si>
    <t>DIMAS FAYZUL HAQ</t>
  </si>
  <si>
    <t>0074675182</t>
  </si>
  <si>
    <t>ELANG NOAH RUH GATI</t>
  </si>
  <si>
    <t>0078122202</t>
  </si>
  <si>
    <t>FAIRUZ HANIFAH AS-SYAUQI</t>
  </si>
  <si>
    <t>0079674618</t>
  </si>
  <si>
    <t>FARREL AKMAL FIRSTLY RAHARJO</t>
  </si>
  <si>
    <t>0066531927</t>
  </si>
  <si>
    <t>GILANG ABDIE SABILLY</t>
  </si>
  <si>
    <t>0072961241</t>
  </si>
  <si>
    <t>HARLYAWAN ELANG PRAKASA</t>
  </si>
  <si>
    <t>0063435447</t>
  </si>
  <si>
    <t>HENDRA SAPUTRA SUGIANTO</t>
  </si>
  <si>
    <t>0068104663</t>
  </si>
  <si>
    <t>JUNITA HASNA AURELIA PUTRI</t>
  </si>
  <si>
    <t>0069315988</t>
  </si>
  <si>
    <t>MAHARDIKA BAGAS DINATA</t>
  </si>
  <si>
    <t>0068057053</t>
  </si>
  <si>
    <t>MARSHA AGUSTIN PURNAMASARI</t>
  </si>
  <si>
    <t>0077760434</t>
  </si>
  <si>
    <t>MEITA AZZAHRA HARIANTO</t>
  </si>
  <si>
    <t>0067106923</t>
  </si>
  <si>
    <t>MUHAMMAD AFIF NAUFAL</t>
  </si>
  <si>
    <t>0055898656</t>
  </si>
  <si>
    <t>MUHAMMAD CHOIRUL YANI</t>
  </si>
  <si>
    <t>0078300921</t>
  </si>
  <si>
    <t>MUHAMMAD IDZAM DALDIRRI</t>
  </si>
  <si>
    <t>0072749714</t>
  </si>
  <si>
    <t>MUHAMMAD RIZKY AR RIDHO</t>
  </si>
  <si>
    <t>0073255050</t>
  </si>
  <si>
    <t>NAFIS CHAIRU SABILA</t>
  </si>
  <si>
    <t>0077401343</t>
  </si>
  <si>
    <t>NAZWA SALSABILLA</t>
  </si>
  <si>
    <t>0063666066</t>
  </si>
  <si>
    <t>NIKO SEPTA PRATAMA</t>
  </si>
  <si>
    <t>0067034835</t>
  </si>
  <si>
    <t>PANJI CHANDRA KUSUMA</t>
  </si>
  <si>
    <t>0076708812</t>
  </si>
  <si>
    <t>RACHMA ANJANI</t>
  </si>
  <si>
    <t>0076958662</t>
  </si>
  <si>
    <t>RATIH YUNIAR AGTIKASARI</t>
  </si>
  <si>
    <t>0064929257</t>
  </si>
  <si>
    <t>RHONE AZANRA FILOSOFI MUHAMMAD</t>
  </si>
  <si>
    <t>0064959542</t>
  </si>
  <si>
    <t>SAKTI ABRIAN WICAKSONO</t>
  </si>
  <si>
    <t>0031183423</t>
  </si>
  <si>
    <t>TEGAR PUTRA PRATAMA</t>
  </si>
  <si>
    <t>0063829694</t>
  </si>
  <si>
    <t>WAHYU SATRIO PAMUNGKAS</t>
  </si>
  <si>
    <t>0063509520</t>
  </si>
  <si>
    <t>WILLY VIGA AMANDANA</t>
  </si>
  <si>
    <t>0077642293</t>
  </si>
  <si>
    <t>ZANUNAZO AOZANI</t>
  </si>
  <si>
    <t>KELAS : 9G</t>
  </si>
  <si>
    <t>0077755942</t>
  </si>
  <si>
    <t>ANDIKA PUTRA PRATAMA</t>
  </si>
  <si>
    <t>9G</t>
  </si>
  <si>
    <t>0069531236</t>
  </si>
  <si>
    <t>ANDRA RIZKY KURNIAWAN</t>
  </si>
  <si>
    <t>0077809162</t>
  </si>
  <si>
    <t>ANNISA ANDINI</t>
  </si>
  <si>
    <t>0064458592</t>
  </si>
  <si>
    <t>AULIYA' NUR RAHMA</t>
  </si>
  <si>
    <t>0076248414</t>
  </si>
  <si>
    <t>BINTANG SHOFA</t>
  </si>
  <si>
    <t>0067169711</t>
  </si>
  <si>
    <t>CAESAR FIRDAUS</t>
  </si>
  <si>
    <t>0067721534</t>
  </si>
  <si>
    <t>DAFFA RAGIL MAULANA</t>
  </si>
  <si>
    <t>0071462494</t>
  </si>
  <si>
    <t>DANIAR FEBRIYANTI FIRDAUS</t>
  </si>
  <si>
    <t>0076761548</t>
  </si>
  <si>
    <t>GIAN AKBAR KAHLEFI</t>
  </si>
  <si>
    <t>0077199823</t>
  </si>
  <si>
    <t>GILANG SANJAYA</t>
  </si>
  <si>
    <t>0063658500</t>
  </si>
  <si>
    <t>HANDY ARYA RAMADHAN</t>
  </si>
  <si>
    <t>0079900266</t>
  </si>
  <si>
    <t>HANNAH</t>
  </si>
  <si>
    <t>0061887921</t>
  </si>
  <si>
    <t>HAYKAL ADILUR RAMADHAN</t>
  </si>
  <si>
    <t>0076359827</t>
  </si>
  <si>
    <t>INDI MARETA ARTHAMA</t>
  </si>
  <si>
    <t>0064549747</t>
  </si>
  <si>
    <t>KARIMA ATTAQOFWA</t>
  </si>
  <si>
    <t>0079721502</t>
  </si>
  <si>
    <t>MEILINDA DWI HARIYANTI</t>
  </si>
  <si>
    <t>0073393791</t>
  </si>
  <si>
    <t>MUHAMAD BIMA SHAADIQAA RIZKY HARTANTO</t>
  </si>
  <si>
    <t>0063849520</t>
  </si>
  <si>
    <t>MUHAMMAD DHANI</t>
  </si>
  <si>
    <t>0072729389</t>
  </si>
  <si>
    <t>MUHAMMAD FIRDAUSI AHLA</t>
  </si>
  <si>
    <t>0066410687</t>
  </si>
  <si>
    <t>MUHAMMAD KHUSNUL YAKIN</t>
  </si>
  <si>
    <t>0065155613</t>
  </si>
  <si>
    <t>MUHAMMAD RAFIF ERDIANSYAH</t>
  </si>
  <si>
    <t>0067748120</t>
  </si>
  <si>
    <t>NADIA OCTA RAMADHANI</t>
  </si>
  <si>
    <t>0065849398</t>
  </si>
  <si>
    <t>NOVA DIA SAVIRA</t>
  </si>
  <si>
    <t>0067621856</t>
  </si>
  <si>
    <t>PUTRI LEONA AMALIA</t>
  </si>
  <si>
    <t>0069354801</t>
  </si>
  <si>
    <t>RAFA NAILA NUR ZAHIRA</t>
  </si>
  <si>
    <t>0076460405</t>
  </si>
  <si>
    <t>RASYA SALADIN PASHA</t>
  </si>
  <si>
    <t>0078508593</t>
  </si>
  <si>
    <t>REVALDA MAYCELA ICHNIAWAN</t>
  </si>
  <si>
    <t>0076550488</t>
  </si>
  <si>
    <t>RIYO FEBRIANTO</t>
  </si>
  <si>
    <t>0072084859</t>
  </si>
  <si>
    <t>VIDIA CELSAH SINDURI</t>
  </si>
  <si>
    <t>0068761671</t>
  </si>
  <si>
    <t>WINA ERIZQI PUTRI</t>
  </si>
  <si>
    <t>0062708020</t>
  </si>
  <si>
    <t>YOHANES SAMUEL</t>
  </si>
  <si>
    <t>0076717468</t>
  </si>
  <si>
    <t>ZAFFI KRESNA NURDI</t>
  </si>
  <si>
    <t>0064733920</t>
  </si>
  <si>
    <t>ZAHRA MAULIDINI HABIBAH</t>
  </si>
  <si>
    <t>KELAS : 9H</t>
  </si>
  <si>
    <t>0062501351</t>
  </si>
  <si>
    <t>AILSA SYAHDA ELISYA AFRIZA</t>
  </si>
  <si>
    <t>9H</t>
  </si>
  <si>
    <t>0076841350</t>
  </si>
  <si>
    <t>ANGGRIANSYAH WINDI RIDISYAHPTRA</t>
  </si>
  <si>
    <t>0072617990</t>
  </si>
  <si>
    <t>AULIA RAHMAH</t>
  </si>
  <si>
    <t>0076261775</t>
  </si>
  <si>
    <t>CHIQUITA RUMATE</t>
  </si>
  <si>
    <t>0062926766</t>
  </si>
  <si>
    <t>DAVA AZHRIL FIRDAUS</t>
  </si>
  <si>
    <t>0079983258</t>
  </si>
  <si>
    <t>DAVIN MARTHAN FATHONI</t>
  </si>
  <si>
    <t>0062275427</t>
  </si>
  <si>
    <t>DIRGO YUDHO RAHARJO RIYANTO</t>
  </si>
  <si>
    <t>0073896564</t>
  </si>
  <si>
    <t>ERIC ARIANTO</t>
  </si>
  <si>
    <t>0064575723</t>
  </si>
  <si>
    <t>IAN VIKA AULIA CINDI NATASYA PUTRI</t>
  </si>
  <si>
    <t>0065628768</t>
  </si>
  <si>
    <t>IKA NOVITA ANGGRAENI</t>
  </si>
  <si>
    <t>0075709303</t>
  </si>
  <si>
    <t>IRFAN PRADITYA HERMAWAN</t>
  </si>
  <si>
    <t>0061746312</t>
  </si>
  <si>
    <t>IVANA WIDYA FAWNIA</t>
  </si>
  <si>
    <t>0072311905</t>
  </si>
  <si>
    <t>KAKA MARDIANSYAH</t>
  </si>
  <si>
    <t>0073525464</t>
  </si>
  <si>
    <t>KARTIKA FEBRIANA</t>
  </si>
  <si>
    <t>0066428466</t>
  </si>
  <si>
    <t>KEVIN DWIPUTRA WIJAYA</t>
  </si>
  <si>
    <t>0076681638</t>
  </si>
  <si>
    <t>LINTANG GALUH SAFARA</t>
  </si>
  <si>
    <t>0078532112</t>
  </si>
  <si>
    <t>MOCHAMMAD BILAL ATHO'ILLAH</t>
  </si>
  <si>
    <t>0065121082</t>
  </si>
  <si>
    <t>MUHAMMAD ADAM WARDANA</t>
  </si>
  <si>
    <t>0062838167</t>
  </si>
  <si>
    <t>MUHAMMAD HAFIDZ OLAJUWON</t>
  </si>
  <si>
    <t>0064604285</t>
  </si>
  <si>
    <t>MUHAMMAD IRJI BACHTIAR</t>
  </si>
  <si>
    <t>0065081887</t>
  </si>
  <si>
    <t>MUHAMMAD LUNGGUHNE PANGESTU</t>
  </si>
  <si>
    <t>0064175976</t>
  </si>
  <si>
    <t>MUHAMMAD RIZKY YUNIARTO</t>
  </si>
  <si>
    <t>0074654067</t>
  </si>
  <si>
    <t>NAFA ALISHA RAHAYU</t>
  </si>
  <si>
    <t>0062693297</t>
  </si>
  <si>
    <t>NASHWA PUTRI AURELIA</t>
  </si>
  <si>
    <t>0064437200</t>
  </si>
  <si>
    <t>NAYLA RAHMI NASUKHA</t>
  </si>
  <si>
    <t>0074828134</t>
  </si>
  <si>
    <t>NINGGAR AJENG PAWESTRI</t>
  </si>
  <si>
    <t>0069286889</t>
  </si>
  <si>
    <t>NOVENA RAYHAN DIKA PRATAMA</t>
  </si>
  <si>
    <t>0062821230</t>
  </si>
  <si>
    <t>OKTAVIA MILAN RAMADHANI</t>
  </si>
  <si>
    <t>0072762411</t>
  </si>
  <si>
    <t>RIDHO ATTALA FEBRIAN</t>
  </si>
  <si>
    <t>0076356845</t>
  </si>
  <si>
    <t>RIZKY ARDIAN MAULANA</t>
  </si>
  <si>
    <t>0063591664</t>
  </si>
  <si>
    <t>SALWA AULIA RAHMA DEWI</t>
  </si>
  <si>
    <t>0065070639</t>
  </si>
  <si>
    <t>SHELVY OCTAVIA</t>
  </si>
  <si>
    <t>0074746750</t>
  </si>
  <si>
    <t>ZAHWA HERLINDITYA MAULANA SAFIRA</t>
  </si>
  <si>
    <t>0067622783</t>
  </si>
  <si>
    <t>ZAKY ANANTA RABBANI WIDYATMOKO</t>
  </si>
  <si>
    <t>TOTAL</t>
  </si>
  <si>
    <t>nama</t>
  </si>
  <si>
    <t>kls baru</t>
  </si>
  <si>
    <t>kls 8</t>
  </si>
  <si>
    <t>kls 9</t>
  </si>
  <si>
    <t>cek</t>
  </si>
  <si>
    <t>jml</t>
  </si>
  <si>
    <t>NIS Yang Diketikkan Tidak Terdaftar</t>
  </si>
  <si>
    <t>-</t>
  </si>
  <si>
    <t>Anda Belum Daftar Ulang , Silahkan Daftar Ulang Dahulu</t>
  </si>
  <si>
    <t>fix</t>
  </si>
  <si>
    <t>SATRIA ANGGRAHITO PRATAMA</t>
  </si>
  <si>
    <t>0067598322</t>
  </si>
  <si>
    <t>ZAHRAH KAMILAH NUR 'AINI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</si>
</sst>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sz val="10"/>
      <color theme="1"/>
      <name val="Cambria"/>
      <family val="1"/>
    </font>
    <font>
      <sz val="10"/>
      <color rgb="FF000000"/>
      <name val="Book Antiqua"/>
      <family val="1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2"/>
      <color theme="1"/>
      <name val="Calibri"/>
      <family val="2"/>
      <charset val="1"/>
      <scheme val="minor"/>
    </font>
    <font>
      <sz val="26"/>
      <color theme="1"/>
      <name val="Calibri"/>
      <family val="2"/>
      <charset val="1"/>
      <scheme val="minor"/>
    </font>
    <font>
      <sz val="18"/>
      <color theme="1"/>
      <name val="Cambria"/>
      <family val="1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indexed="8"/>
      <name val="Bookman Old Style"/>
      <family val="1"/>
    </font>
    <font>
      <sz val="10"/>
      <color indexed="8"/>
      <name val="Arial"/>
      <family val="2"/>
    </font>
    <font>
      <sz val="12"/>
      <color indexed="8"/>
      <name val="Felix Titling"/>
      <family val="5"/>
    </font>
    <font>
      <sz val="12"/>
      <color indexed="8"/>
      <name val="Copperplate Gothic Bold"/>
      <family val="2"/>
    </font>
    <font>
      <sz val="10"/>
      <color theme="0"/>
      <name val="Arial"/>
      <family val="2"/>
    </font>
    <font>
      <sz val="9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9" fillId="0" borderId="0"/>
    <xf numFmtId="0" fontId="12" fillId="0" borderId="0"/>
    <xf numFmtId="0" fontId="1" fillId="0" borderId="0"/>
    <xf numFmtId="0" fontId="9" fillId="0" borderId="0"/>
    <xf numFmtId="0" fontId="12" fillId="0" borderId="0"/>
    <xf numFmtId="0" fontId="1" fillId="0" borderId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76">
    <xf numFmtId="0" fontId="0" fillId="0" borderId="0" xfId="0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1" fillId="4" borderId="3" xfId="1" applyNumberFormat="1" applyFont="1" applyFill="1" applyBorder="1" applyAlignment="1">
      <alignment horizontal="left" vertical="center" indent="1"/>
    </xf>
    <xf numFmtId="0" fontId="11" fillId="5" borderId="3" xfId="1" applyNumberFormat="1" applyFont="1" applyFill="1" applyBorder="1" applyAlignment="1">
      <alignment horizontal="left" vertical="center" indent="1"/>
    </xf>
    <xf numFmtId="0" fontId="11" fillId="5" borderId="3" xfId="1" applyNumberFormat="1" applyFont="1" applyFill="1" applyBorder="1" applyAlignment="1">
      <alignment horizontal="center" vertical="center"/>
    </xf>
    <xf numFmtId="49" fontId="13" fillId="3" borderId="3" xfId="2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>
      <alignment horizontal="left" vertical="center" indent="1"/>
    </xf>
    <xf numFmtId="0" fontId="11" fillId="5" borderId="2" xfId="1" applyNumberFormat="1" applyFont="1" applyFill="1" applyBorder="1" applyAlignment="1">
      <alignment horizontal="left" vertical="center" indent="1"/>
    </xf>
    <xf numFmtId="0" fontId="11" fillId="5" borderId="2" xfId="1" applyNumberFormat="1" applyFont="1" applyFill="1" applyBorder="1" applyAlignment="1">
      <alignment horizontal="center" vertical="center"/>
    </xf>
    <xf numFmtId="49" fontId="13" fillId="3" borderId="2" xfId="2" applyNumberFormat="1" applyFont="1" applyFill="1" applyBorder="1" applyAlignment="1">
      <alignment horizontal="center" vertical="center"/>
    </xf>
    <xf numFmtId="0" fontId="11" fillId="6" borderId="2" xfId="1" applyNumberFormat="1" applyFont="1" applyFill="1" applyBorder="1" applyAlignment="1">
      <alignment horizontal="left" vertical="center" indent="1"/>
    </xf>
    <xf numFmtId="49" fontId="13" fillId="0" borderId="2" xfId="2" applyNumberFormat="1" applyFont="1" applyFill="1" applyBorder="1" applyAlignment="1">
      <alignment horizontal="center" vertical="center"/>
    </xf>
    <xf numFmtId="49" fontId="13" fillId="0" borderId="2" xfId="2" quotePrefix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 applyProtection="1">
      <alignment horizontal="center" vertical="center"/>
    </xf>
    <xf numFmtId="49" fontId="13" fillId="3" borderId="2" xfId="2" quotePrefix="1" applyNumberFormat="1" applyFont="1" applyFill="1" applyBorder="1" applyAlignment="1">
      <alignment horizontal="center" vertical="center"/>
    </xf>
    <xf numFmtId="0" fontId="11" fillId="4" borderId="2" xfId="1" applyNumberFormat="1" applyFont="1" applyFill="1" applyBorder="1" applyAlignment="1">
      <alignment horizontal="left" vertical="center" indent="1"/>
    </xf>
    <xf numFmtId="0" fontId="11" fillId="7" borderId="2" xfId="1" applyNumberFormat="1" applyFont="1" applyFill="1" applyBorder="1" applyAlignment="1">
      <alignment horizontal="left" vertical="center" indent="1"/>
    </xf>
    <xf numFmtId="0" fontId="11" fillId="7" borderId="2" xfId="1" applyNumberFormat="1" applyFont="1" applyFill="1" applyBorder="1" applyAlignment="1">
      <alignment horizontal="center" vertical="center"/>
    </xf>
    <xf numFmtId="0" fontId="14" fillId="8" borderId="2" xfId="1" applyNumberFormat="1" applyFont="1" applyFill="1" applyBorder="1" applyAlignment="1">
      <alignment horizontal="left" vertical="center" indent="1"/>
    </xf>
    <xf numFmtId="0" fontId="14" fillId="9" borderId="2" xfId="1" applyFont="1" applyFill="1" applyBorder="1" applyAlignment="1" applyProtection="1">
      <alignment horizontal="center" vertical="center"/>
    </xf>
    <xf numFmtId="0" fontId="14" fillId="9" borderId="2" xfId="1" applyNumberFormat="1" applyFont="1" applyFill="1" applyBorder="1" applyAlignment="1">
      <alignment horizontal="left" vertical="center" indent="1"/>
    </xf>
    <xf numFmtId="0" fontId="14" fillId="7" borderId="2" xfId="1" applyNumberFormat="1" applyFont="1" applyFill="1" applyBorder="1" applyAlignment="1">
      <alignment horizontal="left" vertical="center" indent="1"/>
    </xf>
    <xf numFmtId="0" fontId="14" fillId="7" borderId="2" xfId="1" applyNumberFormat="1" applyFont="1" applyFill="1" applyBorder="1" applyAlignment="1">
      <alignment horizontal="center" vertical="center"/>
    </xf>
    <xf numFmtId="0" fontId="11" fillId="4" borderId="2" xfId="1" applyNumberFormat="1" applyFont="1" applyFill="1" applyBorder="1" applyAlignment="1">
      <alignment horizontal="center" vertical="center"/>
    </xf>
    <xf numFmtId="0" fontId="15" fillId="6" borderId="2" xfId="1" applyNumberFormat="1" applyFont="1" applyFill="1" applyBorder="1" applyAlignment="1">
      <alignment horizontal="left" vertical="center" indent="1"/>
    </xf>
    <xf numFmtId="0" fontId="14" fillId="4" borderId="2" xfId="1" applyNumberFormat="1" applyFont="1" applyFill="1" applyBorder="1" applyAlignment="1">
      <alignment horizontal="left" vertical="center" indent="1"/>
    </xf>
    <xf numFmtId="0" fontId="14" fillId="4" borderId="2" xfId="1" applyNumberFormat="1" applyFont="1" applyFill="1" applyBorder="1" applyAlignment="1">
      <alignment horizontal="center" vertical="center"/>
    </xf>
    <xf numFmtId="49" fontId="13" fillId="5" borderId="2" xfId="2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left" vertical="center" indent="1"/>
    </xf>
    <xf numFmtId="0" fontId="11" fillId="2" borderId="2" xfId="1" applyNumberFormat="1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left" vertical="center" indent="1"/>
    </xf>
    <xf numFmtId="0" fontId="14" fillId="2" borderId="2" xfId="1" applyNumberFormat="1" applyFont="1" applyFill="1" applyBorder="1" applyAlignment="1">
      <alignment horizontal="center" vertical="center"/>
    </xf>
    <xf numFmtId="0" fontId="11" fillId="10" borderId="2" xfId="1" applyNumberFormat="1" applyFont="1" applyFill="1" applyBorder="1" applyAlignment="1">
      <alignment horizontal="left" vertical="center" indent="1"/>
    </xf>
    <xf numFmtId="0" fontId="11" fillId="10" borderId="2" xfId="1" applyNumberFormat="1" applyFont="1" applyFill="1" applyBorder="1" applyAlignment="1">
      <alignment horizontal="center" vertical="center"/>
    </xf>
    <xf numFmtId="0" fontId="14" fillId="10" borderId="2" xfId="1" applyNumberFormat="1" applyFont="1" applyFill="1" applyBorder="1" applyAlignment="1">
      <alignment horizontal="left" vertical="center" indent="1"/>
    </xf>
    <xf numFmtId="0" fontId="14" fillId="10" borderId="2" xfId="1" applyNumberFormat="1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center" vertical="center"/>
    </xf>
    <xf numFmtId="0" fontId="11" fillId="3" borderId="4" xfId="1" applyNumberFormat="1" applyFont="1" applyFill="1" applyBorder="1" applyAlignment="1">
      <alignment horizontal="left" vertical="center"/>
    </xf>
    <xf numFmtId="0" fontId="11" fillId="3" borderId="2" xfId="1" applyFont="1" applyFill="1" applyBorder="1" applyAlignment="1">
      <alignment horizontal="center"/>
    </xf>
    <xf numFmtId="0" fontId="11" fillId="0" borderId="2" xfId="1" applyNumberFormat="1" applyFont="1" applyFill="1" applyBorder="1" applyAlignment="1">
      <alignment horizontal="left" vertical="center" indent="1"/>
    </xf>
    <xf numFmtId="0" fontId="15" fillId="3" borderId="2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0" fontId="22" fillId="6" borderId="0" xfId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/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0" borderId="0" xfId="4" applyFont="1" applyFill="1"/>
    <xf numFmtId="0" fontId="28" fillId="0" borderId="0" xfId="4" applyFont="1" applyFill="1" applyAlignment="1">
      <alignment horizontal="center"/>
    </xf>
    <xf numFmtId="0" fontId="26" fillId="0" borderId="0" xfId="4" applyFont="1" applyFill="1" applyAlignment="1">
      <alignment horizontal="left"/>
    </xf>
    <xf numFmtId="0" fontId="26" fillId="0" borderId="0" xfId="4" applyFont="1" applyFill="1" applyAlignment="1">
      <alignment horizontal="center"/>
    </xf>
    <xf numFmtId="0" fontId="29" fillId="0" borderId="0" xfId="4" applyFont="1" applyFill="1" applyAlignment="1">
      <alignment horizontal="center"/>
    </xf>
    <xf numFmtId="0" fontId="11" fillId="0" borderId="2" xfId="4" applyFont="1" applyFill="1" applyBorder="1" applyAlignment="1">
      <alignment horizontal="center" vertical="center"/>
    </xf>
    <xf numFmtId="0" fontId="30" fillId="0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center" wrapText="1"/>
    </xf>
    <xf numFmtId="0" fontId="26" fillId="0" borderId="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/>
    </xf>
    <xf numFmtId="0" fontId="11" fillId="3" borderId="2" xfId="1" applyFont="1" applyFill="1" applyBorder="1" applyAlignment="1" applyProtection="1">
      <alignment horizontal="center" vertical="center"/>
    </xf>
    <xf numFmtId="0" fontId="13" fillId="3" borderId="2" xfId="5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3" fillId="3" borderId="4" xfId="6" applyNumberFormat="1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left" vertical="center"/>
    </xf>
    <xf numFmtId="1" fontId="11" fillId="3" borderId="2" xfId="1" applyNumberFormat="1" applyFont="1" applyFill="1" applyBorder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0" fontId="26" fillId="0" borderId="2" xfId="4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2" xfId="7" applyFont="1" applyFill="1" applyBorder="1" applyAlignment="1">
      <alignment horizontal="center" vertical="center"/>
    </xf>
    <xf numFmtId="2" fontId="31" fillId="0" borderId="0" xfId="1" applyNumberFormat="1" applyFont="1" applyFill="1" applyAlignment="1">
      <alignment horizontal="center"/>
    </xf>
    <xf numFmtId="0" fontId="13" fillId="3" borderId="2" xfId="0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3" fillId="3" borderId="4" xfId="5" applyNumberFormat="1" applyFont="1" applyFill="1" applyBorder="1" applyAlignment="1">
      <alignment horizontal="center" vertical="center"/>
    </xf>
    <xf numFmtId="0" fontId="11" fillId="3" borderId="4" xfId="1" applyNumberFormat="1" applyFont="1" applyFill="1" applyBorder="1" applyAlignment="1">
      <alignment horizontal="left" vertical="center" indent="1"/>
    </xf>
    <xf numFmtId="0" fontId="11" fillId="3" borderId="2" xfId="7" applyFont="1" applyFill="1" applyBorder="1" applyAlignment="1">
      <alignment horizontal="center" vertical="center"/>
    </xf>
    <xf numFmtId="0" fontId="11" fillId="3" borderId="2" xfId="7" applyFont="1" applyFill="1" applyBorder="1" applyAlignment="1">
      <alignment horizontal="center"/>
    </xf>
    <xf numFmtId="0" fontId="11" fillId="0" borderId="2" xfId="7" applyFont="1" applyFill="1" applyBorder="1" applyAlignment="1">
      <alignment horizontal="center"/>
    </xf>
    <xf numFmtId="0" fontId="11" fillId="0" borderId="2" xfId="7" applyFont="1" applyFill="1" applyBorder="1" applyAlignment="1">
      <alignment horizontal="center" vertical="center"/>
    </xf>
    <xf numFmtId="2" fontId="11" fillId="0" borderId="6" xfId="1" applyNumberFormat="1" applyFont="1" applyFill="1" applyBorder="1" applyAlignment="1">
      <alignment horizontal="center"/>
    </xf>
    <xf numFmtId="0" fontId="26" fillId="0" borderId="2" xfId="4" applyFont="1" applyFill="1" applyBorder="1"/>
    <xf numFmtId="0" fontId="10" fillId="0" borderId="4" xfId="1" applyFont="1" applyFill="1" applyBorder="1" applyAlignment="1" applyProtection="1">
      <alignment horizontal="center" vertical="center"/>
    </xf>
    <xf numFmtId="0" fontId="11" fillId="0" borderId="4" xfId="8" applyNumberFormat="1" applyFont="1" applyFill="1" applyBorder="1" applyAlignment="1">
      <alignment horizontal="left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2" xfId="4" applyFont="1" applyFill="1" applyBorder="1"/>
    <xf numFmtId="0" fontId="11" fillId="0" borderId="4" xfId="1" applyNumberFormat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center"/>
    </xf>
    <xf numFmtId="2" fontId="11" fillId="0" borderId="2" xfId="4" applyNumberFormat="1" applyFont="1" applyFill="1" applyBorder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32" fillId="0" borderId="0" xfId="4" applyFont="1" applyFill="1" applyAlignment="1">
      <alignment horizontal="left"/>
    </xf>
    <xf numFmtId="0" fontId="32" fillId="0" borderId="0" xfId="4" applyFont="1" applyFill="1"/>
    <xf numFmtId="0" fontId="26" fillId="0" borderId="0" xfId="4" applyFont="1" applyFill="1" applyBorder="1"/>
    <xf numFmtId="0" fontId="33" fillId="0" borderId="0" xfId="4" applyFont="1" applyFill="1" applyBorder="1"/>
    <xf numFmtId="49" fontId="13" fillId="3" borderId="2" xfId="5" applyNumberFormat="1" applyFont="1" applyFill="1" applyBorder="1" applyAlignment="1">
      <alignment horizontal="center" vertical="center"/>
    </xf>
    <xf numFmtId="0" fontId="11" fillId="6" borderId="2" xfId="1" applyFont="1" applyFill="1" applyBorder="1" applyAlignment="1" applyProtection="1">
      <alignment horizontal="center" vertical="center"/>
    </xf>
    <xf numFmtId="49" fontId="13" fillId="6" borderId="2" xfId="5" applyNumberFormat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/>
    </xf>
    <xf numFmtId="0" fontId="11" fillId="0" borderId="4" xfId="1" applyNumberFormat="1" applyFont="1" applyFill="1" applyBorder="1" applyAlignment="1">
      <alignment horizontal="left" vertical="center" indent="1"/>
    </xf>
    <xf numFmtId="0" fontId="10" fillId="0" borderId="2" xfId="1" applyFont="1" applyFill="1" applyBorder="1" applyAlignment="1" applyProtection="1">
      <alignment horizontal="center"/>
    </xf>
    <xf numFmtId="0" fontId="11" fillId="0" borderId="2" xfId="1" applyNumberFormat="1" applyFont="1" applyFill="1" applyBorder="1" applyAlignment="1">
      <alignment horizontal="left" indent="1"/>
    </xf>
    <xf numFmtId="0" fontId="34" fillId="0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left" indent="1"/>
    </xf>
    <xf numFmtId="2" fontId="11" fillId="0" borderId="2" xfId="4" applyNumberFormat="1" applyFont="1" applyFill="1" applyBorder="1" applyAlignment="1">
      <alignment horizontal="center"/>
    </xf>
    <xf numFmtId="0" fontId="11" fillId="0" borderId="2" xfId="4" applyFont="1" applyFill="1" applyBorder="1" applyAlignment="1">
      <alignment vertical="center"/>
    </xf>
    <xf numFmtId="0" fontId="34" fillId="0" borderId="2" xfId="4" applyFont="1" applyFill="1" applyBorder="1" applyAlignment="1">
      <alignment horizontal="center" vertical="center"/>
    </xf>
    <xf numFmtId="41" fontId="11" fillId="0" borderId="2" xfId="8" applyFont="1" applyFill="1" applyBorder="1" applyAlignment="1">
      <alignment horizontal="left" indent="1"/>
    </xf>
    <xf numFmtId="41" fontId="11" fillId="0" borderId="2" xfId="8" applyFont="1" applyFill="1" applyBorder="1" applyAlignment="1">
      <alignment horizontal="center" vertical="center"/>
    </xf>
    <xf numFmtId="43" fontId="11" fillId="0" borderId="2" xfId="9" applyFont="1" applyFill="1" applyBorder="1" applyAlignment="1">
      <alignment horizontal="center"/>
    </xf>
    <xf numFmtId="0" fontId="10" fillId="0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3" fillId="3" borderId="2" xfId="6" applyNumberFormat="1" applyFont="1" applyFill="1" applyBorder="1" applyAlignment="1">
      <alignment horizontal="center" vertical="center"/>
    </xf>
    <xf numFmtId="43" fontId="11" fillId="3" borderId="2" xfId="9" applyFont="1" applyFill="1" applyBorder="1" applyAlignment="1">
      <alignment horizontal="center"/>
    </xf>
    <xf numFmtId="49" fontId="10" fillId="3" borderId="4" xfId="1" applyNumberFormat="1" applyFont="1" applyFill="1" applyBorder="1" applyAlignment="1" applyProtection="1">
      <alignment horizontal="center" vertical="center"/>
    </xf>
    <xf numFmtId="0" fontId="26" fillId="3" borderId="0" xfId="4" applyFont="1" applyFill="1" applyBorder="1"/>
    <xf numFmtId="0" fontId="33" fillId="3" borderId="0" xfId="4" applyFont="1" applyFill="1" applyBorder="1"/>
    <xf numFmtId="0" fontId="11" fillId="0" borderId="2" xfId="1" applyFont="1" applyFill="1" applyBorder="1" applyAlignment="1">
      <alignment horizontal="left" vertical="center"/>
    </xf>
    <xf numFmtId="0" fontId="11" fillId="0" borderId="2" xfId="1" applyNumberFormat="1" applyFont="1" applyFill="1" applyBorder="1" applyAlignment="1">
      <alignment horizontal="left" vertical="center"/>
    </xf>
    <xf numFmtId="41" fontId="11" fillId="0" borderId="2" xfId="8" applyFont="1" applyFill="1" applyBorder="1" applyAlignment="1">
      <alignment horizontal="left"/>
    </xf>
    <xf numFmtId="2" fontId="26" fillId="0" borderId="2" xfId="4" applyNumberFormat="1" applyFont="1" applyFill="1" applyBorder="1"/>
    <xf numFmtId="2" fontId="26" fillId="0" borderId="2" xfId="4" applyNumberFormat="1" applyFont="1" applyFill="1" applyBorder="1" applyAlignment="1">
      <alignment horizontal="center" vertical="center"/>
    </xf>
    <xf numFmtId="1" fontId="26" fillId="5" borderId="2" xfId="4" applyNumberFormat="1" applyFont="1" applyFill="1" applyBorder="1" applyAlignment="1">
      <alignment horizontal="center"/>
    </xf>
    <xf numFmtId="0" fontId="10" fillId="11" borderId="4" xfId="1" applyFont="1" applyFill="1" applyBorder="1" applyAlignment="1" applyProtection="1">
      <alignment horizontal="center" vertical="center"/>
    </xf>
    <xf numFmtId="0" fontId="11" fillId="11" borderId="4" xfId="1" applyNumberFormat="1" applyFont="1" applyFill="1" applyBorder="1" applyAlignment="1">
      <alignment horizontal="left" vertical="center" indent="1"/>
    </xf>
    <xf numFmtId="0" fontId="11" fillId="11" borderId="2" xfId="1" applyFont="1" applyFill="1" applyBorder="1" applyAlignment="1">
      <alignment horizontal="center"/>
    </xf>
    <xf numFmtId="0" fontId="11" fillId="3" borderId="2" xfId="16" applyFont="1" applyFill="1" applyBorder="1" applyAlignment="1">
      <alignment horizontal="center"/>
    </xf>
    <xf numFmtId="1" fontId="11" fillId="0" borderId="2" xfId="16" applyNumberFormat="1" applyFont="1" applyFill="1" applyBorder="1" applyAlignment="1">
      <alignment horizontal="center"/>
    </xf>
    <xf numFmtId="1" fontId="11" fillId="3" borderId="2" xfId="16" applyNumberFormat="1" applyFont="1" applyFill="1" applyBorder="1" applyAlignment="1">
      <alignment horizontal="center"/>
    </xf>
    <xf numFmtId="2" fontId="31" fillId="0" borderId="0" xfId="16" applyNumberFormat="1" applyFont="1" applyFill="1" applyAlignment="1">
      <alignment horizontal="center"/>
    </xf>
    <xf numFmtId="2" fontId="11" fillId="0" borderId="6" xfId="16" applyNumberFormat="1" applyFont="1" applyFill="1" applyBorder="1" applyAlignment="1">
      <alignment horizontal="center"/>
    </xf>
    <xf numFmtId="1" fontId="11" fillId="0" borderId="6" xfId="16" applyNumberFormat="1" applyFont="1" applyFill="1" applyBorder="1" applyAlignment="1">
      <alignment horizontal="center"/>
    </xf>
    <xf numFmtId="0" fontId="11" fillId="0" borderId="2" xfId="16" applyFont="1" applyFill="1" applyBorder="1" applyAlignment="1">
      <alignment horizontal="center"/>
    </xf>
    <xf numFmtId="2" fontId="11" fillId="0" borderId="2" xfId="16" applyNumberFormat="1" applyFont="1" applyFill="1" applyBorder="1" applyAlignment="1">
      <alignment horizontal="center"/>
    </xf>
    <xf numFmtId="0" fontId="10" fillId="0" borderId="2" xfId="16" applyFont="1" applyFill="1" applyBorder="1" applyAlignment="1" applyProtection="1">
      <alignment horizontal="center"/>
    </xf>
    <xf numFmtId="0" fontId="11" fillId="0" borderId="2" xfId="16" applyNumberFormat="1" applyFont="1" applyFill="1" applyBorder="1" applyAlignment="1">
      <alignment horizontal="left" indent="1"/>
    </xf>
    <xf numFmtId="0" fontId="34" fillId="0" borderId="2" xfId="16" applyFont="1" applyFill="1" applyBorder="1" applyAlignment="1" applyProtection="1">
      <alignment horizontal="center" vertical="center"/>
    </xf>
    <xf numFmtId="0" fontId="11" fillId="0" borderId="2" xfId="16" applyFont="1" applyFill="1" applyBorder="1" applyAlignment="1">
      <alignment horizontal="left" indent="1"/>
    </xf>
    <xf numFmtId="0" fontId="10" fillId="3" borderId="4" xfId="1" quotePrefix="1" applyFont="1" applyFill="1" applyBorder="1" applyAlignment="1" applyProtection="1">
      <alignment horizontal="center" vertical="center"/>
    </xf>
    <xf numFmtId="0" fontId="10" fillId="0" borderId="2" xfId="16" applyFont="1" applyFill="1" applyBorder="1" applyAlignment="1" applyProtection="1">
      <alignment horizontal="center" vertical="center"/>
    </xf>
    <xf numFmtId="0" fontId="11" fillId="0" borderId="2" xfId="16" applyNumberFormat="1" applyFont="1" applyFill="1" applyBorder="1" applyAlignment="1">
      <alignment horizontal="left" vertical="center" indent="1"/>
    </xf>
    <xf numFmtId="0" fontId="11" fillId="0" borderId="2" xfId="16" applyFont="1" applyFill="1" applyBorder="1" applyAlignment="1">
      <alignment horizontal="center" vertical="center"/>
    </xf>
    <xf numFmtId="0" fontId="11" fillId="0" borderId="2" xfId="16" applyFont="1" applyFill="1" applyBorder="1" applyAlignment="1">
      <alignment horizontal="left" vertical="center"/>
    </xf>
    <xf numFmtId="0" fontId="11" fillId="0" borderId="2" xfId="16" applyNumberFormat="1" applyFont="1" applyFill="1" applyBorder="1" applyAlignment="1">
      <alignment horizontal="left" vertical="center"/>
    </xf>
    <xf numFmtId="1" fontId="11" fillId="5" borderId="2" xfId="16" applyNumberFormat="1" applyFont="1" applyFill="1" applyBorder="1" applyAlignment="1">
      <alignment horizontal="center"/>
    </xf>
    <xf numFmtId="0" fontId="0" fillId="0" borderId="2" xfId="0" applyBorder="1"/>
    <xf numFmtId="0" fontId="35" fillId="0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35" fillId="0" borderId="0" xfId="4" applyFont="1" applyFill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left"/>
    </xf>
    <xf numFmtId="0" fontId="0" fillId="0" borderId="7" xfId="0" applyBorder="1"/>
    <xf numFmtId="0" fontId="10" fillId="12" borderId="2" xfId="1" applyFont="1" applyFill="1" applyBorder="1" applyAlignment="1" applyProtection="1">
      <alignment horizontal="center" vertical="center"/>
    </xf>
    <xf numFmtId="0" fontId="11" fillId="12" borderId="2" xfId="1" applyNumberFormat="1" applyFont="1" applyFill="1" applyBorder="1" applyAlignment="1">
      <alignment horizontal="left" vertical="center" indent="1"/>
    </xf>
    <xf numFmtId="0" fontId="11" fillId="12" borderId="2" xfId="16" applyFont="1" applyFill="1" applyBorder="1" applyAlignment="1">
      <alignment horizontal="center"/>
    </xf>
    <xf numFmtId="0" fontId="11" fillId="12" borderId="2" xfId="1" applyFont="1" applyFill="1" applyBorder="1" applyAlignment="1" applyProtection="1">
      <alignment horizontal="center" vertical="center"/>
    </xf>
    <xf numFmtId="0" fontId="0" fillId="0" borderId="2" xfId="0" quotePrefix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8" fillId="0" borderId="0" xfId="4" applyFont="1" applyFill="1" applyAlignment="1">
      <alignment horizontal="center"/>
    </xf>
    <xf numFmtId="0" fontId="25" fillId="0" borderId="0" xfId="4" applyFont="1" applyFill="1" applyAlignment="1">
      <alignment horizontal="center"/>
    </xf>
    <xf numFmtId="0" fontId="27" fillId="0" borderId="0" xfId="4" applyFont="1" applyFill="1" applyAlignment="1">
      <alignment horizontal="center"/>
    </xf>
  </cellXfs>
  <cellStyles count="17">
    <cellStyle name="Comma [0] 2" xfId="10"/>
    <cellStyle name="Comma [0] 2 2" xfId="8"/>
    <cellStyle name="Comma [0] 3" xfId="11"/>
    <cellStyle name="Comma 2" xfId="12"/>
    <cellStyle name="Comma 2 2" xfId="9"/>
    <cellStyle name="Normal" xfId="0" builtinId="0"/>
    <cellStyle name="Normal 2" xfId="3"/>
    <cellStyle name="Normal 2 2" xfId="5"/>
    <cellStyle name="Normal 2 3" xfId="13"/>
    <cellStyle name="Normal 2_Absen 2014 2015 Fix" xfId="14"/>
    <cellStyle name="Normal 3" xfId="2"/>
    <cellStyle name="Normal 3 2" xfId="6"/>
    <cellStyle name="Normal 4" xfId="15"/>
    <cellStyle name="Normal_Absen Kelas 7 8 9 th 2012 2013 MODIF" xfId="16"/>
    <cellStyle name="Normal_Absen Kelas 7 8 9 th 2012 2013 MODIF 2" xfId="1"/>
    <cellStyle name="Normal_PSB 2009 2010 3" xfId="4"/>
    <cellStyle name="Normal_siko siswa 9" xfId="7"/>
  </cellStyles>
  <dxfs count="6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1</xdr:col>
      <xdr:colOff>476250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9144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ULANG%20TH%202021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S  9 lama"/>
      <sheetName val="KLS 8 New (2)"/>
      <sheetName val="KLS 9 New (2)"/>
      <sheetName val="KLS 7 18-19"/>
      <sheetName val="DU KLS  7 "/>
      <sheetName val="DU KLS  8"/>
      <sheetName val="DATA DAPODIK"/>
      <sheetName val="CARI KLS 7 BARU"/>
      <sheetName val="KLS 7 New master"/>
      <sheetName val="KLS 7 New"/>
      <sheetName val="KLS 8 New"/>
      <sheetName val="KLS 9 New"/>
      <sheetName val="REKAP NEW"/>
      <sheetName val="MUTASI  MASUK"/>
      <sheetName val="CARI"/>
      <sheetName val="AGM"/>
      <sheetName val="BLUM DU"/>
      <sheetName val="REKAP DU"/>
      <sheetName val="REKAP NEW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>
            <v>11574</v>
          </cell>
          <cell r="C8" t="str">
            <v>0075836322</v>
          </cell>
          <cell r="D8" t="str">
            <v>ABDUL GHAFUR AL DAFI</v>
          </cell>
          <cell r="E8" t="str">
            <v>L</v>
          </cell>
          <cell r="F8" t="str">
            <v>L</v>
          </cell>
          <cell r="G8">
            <v>700000</v>
          </cell>
          <cell r="H8" t="str">
            <v>LUNAS</v>
          </cell>
          <cell r="I8" t="str">
            <v>8B</v>
          </cell>
          <cell r="J8">
            <v>44376</v>
          </cell>
          <cell r="K8" t="str">
            <v>V</v>
          </cell>
          <cell r="M8" t="str">
            <v>LUNAS</v>
          </cell>
          <cell r="N8">
            <v>0</v>
          </cell>
          <cell r="O8" t="str">
            <v>7A</v>
          </cell>
          <cell r="P8" t="str">
            <v>ABDUL GHAFUR AL DAFI</v>
          </cell>
          <cell r="R8" t="str">
            <v>8B</v>
          </cell>
          <cell r="S8" t="str">
            <v>V</v>
          </cell>
        </row>
        <row r="9">
          <cell r="B9">
            <v>11575</v>
          </cell>
          <cell r="C9" t="str">
            <v>0078310491</v>
          </cell>
          <cell r="D9" t="str">
            <v>ADELLA AYU MAHARANI PUTRI SAVITRI</v>
          </cell>
          <cell r="E9" t="str">
            <v>P</v>
          </cell>
          <cell r="F9" t="str">
            <v>L</v>
          </cell>
          <cell r="G9">
            <v>700000</v>
          </cell>
          <cell r="H9" t="str">
            <v>LUNAS</v>
          </cell>
          <cell r="I9" t="str">
            <v>8B</v>
          </cell>
          <cell r="J9">
            <v>44382</v>
          </cell>
          <cell r="K9" t="str">
            <v>V</v>
          </cell>
          <cell r="M9" t="str">
            <v>LUNAS</v>
          </cell>
          <cell r="N9">
            <v>0</v>
          </cell>
          <cell r="O9" t="str">
            <v>7A</v>
          </cell>
          <cell r="P9" t="str">
            <v>ADELLA AYU MAHARANI PUTRI SAVITRI</v>
          </cell>
          <cell r="R9" t="str">
            <v>8B</v>
          </cell>
          <cell r="S9" t="str">
            <v>V</v>
          </cell>
        </row>
        <row r="10">
          <cell r="B10">
            <v>11576</v>
          </cell>
          <cell r="C10" t="str">
            <v>0072275802</v>
          </cell>
          <cell r="D10" t="str">
            <v>AHMAD DAFFTA JIBRIL MA'RUF</v>
          </cell>
          <cell r="E10" t="str">
            <v>L</v>
          </cell>
          <cell r="F10" t="str">
            <v>L</v>
          </cell>
          <cell r="G10">
            <v>700000</v>
          </cell>
          <cell r="H10" t="str">
            <v>LUNAS</v>
          </cell>
          <cell r="I10" t="str">
            <v>8C</v>
          </cell>
          <cell r="J10">
            <v>44372</v>
          </cell>
          <cell r="M10" t="str">
            <v>LUNAS</v>
          </cell>
          <cell r="N10">
            <v>0</v>
          </cell>
          <cell r="O10" t="str">
            <v>7A</v>
          </cell>
          <cell r="P10" t="str">
            <v>AHMAD DAFFTA JIBRIL MA'RUF</v>
          </cell>
          <cell r="R10" t="str">
            <v>8C</v>
          </cell>
          <cell r="S10" t="str">
            <v>V</v>
          </cell>
        </row>
        <row r="11">
          <cell r="B11">
            <v>11577</v>
          </cell>
          <cell r="C11" t="str">
            <v>0075465334</v>
          </cell>
          <cell r="D11" t="str">
            <v>ANDINI SENJA R</v>
          </cell>
          <cell r="E11" t="str">
            <v>P</v>
          </cell>
          <cell r="F11" t="str">
            <v>L</v>
          </cell>
          <cell r="G11">
            <v>700000</v>
          </cell>
          <cell r="H11" t="str">
            <v>LUNAS</v>
          </cell>
          <cell r="I11" t="str">
            <v>8C</v>
          </cell>
          <cell r="J11">
            <v>44384</v>
          </cell>
          <cell r="K11" t="str">
            <v>V</v>
          </cell>
          <cell r="M11" t="str">
            <v>LUNAS</v>
          </cell>
          <cell r="N11">
            <v>0</v>
          </cell>
          <cell r="O11" t="str">
            <v>7A</v>
          </cell>
          <cell r="P11" t="str">
            <v>ANDINI SENJA R</v>
          </cell>
          <cell r="R11" t="str">
            <v>8C</v>
          </cell>
          <cell r="S11" t="str">
            <v>V</v>
          </cell>
        </row>
        <row r="12">
          <cell r="B12">
            <v>11578</v>
          </cell>
          <cell r="C12" t="str">
            <v>0083618003</v>
          </cell>
          <cell r="D12" t="str">
            <v>APTA CHIRELL PUTRA</v>
          </cell>
          <cell r="E12" t="str">
            <v>L</v>
          </cell>
          <cell r="F12" t="str">
            <v>L</v>
          </cell>
          <cell r="G12">
            <v>700000</v>
          </cell>
          <cell r="H12" t="str">
            <v>LUNAS</v>
          </cell>
          <cell r="I12" t="str">
            <v>8D</v>
          </cell>
          <cell r="J12">
            <v>44382</v>
          </cell>
          <cell r="K12" t="str">
            <v>V</v>
          </cell>
          <cell r="M12" t="str">
            <v>LUNAS</v>
          </cell>
          <cell r="N12">
            <v>0</v>
          </cell>
          <cell r="O12" t="str">
            <v>7A</v>
          </cell>
          <cell r="P12" t="str">
            <v>APTA CHIRELL PUTRA</v>
          </cell>
          <cell r="R12" t="str">
            <v>8D</v>
          </cell>
          <cell r="S12" t="str">
            <v>V</v>
          </cell>
        </row>
        <row r="13">
          <cell r="B13">
            <v>11579</v>
          </cell>
          <cell r="C13" t="str">
            <v>0075890880</v>
          </cell>
          <cell r="D13" t="str">
            <v>AULIA DYSTI ISMAWARDANI</v>
          </cell>
          <cell r="E13" t="str">
            <v>P</v>
          </cell>
          <cell r="F13" t="str">
            <v>L</v>
          </cell>
          <cell r="G13">
            <v>700000</v>
          </cell>
          <cell r="H13" t="str">
            <v>LUNAS</v>
          </cell>
          <cell r="I13" t="str">
            <v>8D</v>
          </cell>
          <cell r="J13">
            <v>44387</v>
          </cell>
          <cell r="K13" t="str">
            <v>V</v>
          </cell>
          <cell r="M13" t="str">
            <v>LUNAS</v>
          </cell>
          <cell r="N13">
            <v>0</v>
          </cell>
          <cell r="O13" t="str">
            <v>7A</v>
          </cell>
          <cell r="P13" t="str">
            <v>AULIA DYSTI ISMAWARDANI</v>
          </cell>
          <cell r="R13" t="str">
            <v>8D</v>
          </cell>
          <cell r="S13" t="str">
            <v>V</v>
          </cell>
        </row>
        <row r="14">
          <cell r="B14">
            <v>11580</v>
          </cell>
          <cell r="C14" t="str">
            <v>0082650663</v>
          </cell>
          <cell r="D14" t="str">
            <v>CALYA ASA ASTERELLA</v>
          </cell>
          <cell r="E14" t="str">
            <v>P</v>
          </cell>
          <cell r="F14" t="str">
            <v>L</v>
          </cell>
          <cell r="G14">
            <v>700000</v>
          </cell>
          <cell r="H14" t="str">
            <v>LUNAS</v>
          </cell>
          <cell r="I14" t="str">
            <v>8E</v>
          </cell>
          <cell r="J14">
            <v>44389</v>
          </cell>
          <cell r="K14" t="str">
            <v>V</v>
          </cell>
          <cell r="M14" t="str">
            <v>LUNAS</v>
          </cell>
          <cell r="N14">
            <v>0</v>
          </cell>
          <cell r="O14" t="str">
            <v>7A</v>
          </cell>
          <cell r="P14" t="str">
            <v>CALYA ASA ASTERELLA</v>
          </cell>
          <cell r="R14" t="str">
            <v>8E</v>
          </cell>
          <cell r="S14" t="str">
            <v>V</v>
          </cell>
        </row>
        <row r="15">
          <cell r="B15">
            <v>11581</v>
          </cell>
          <cell r="C15" t="str">
            <v>0077080246</v>
          </cell>
          <cell r="D15" t="str">
            <v>CHARIS PUTRA MARIYAWAN</v>
          </cell>
          <cell r="E15" t="str">
            <v>L</v>
          </cell>
          <cell r="F15" t="str">
            <v>L</v>
          </cell>
          <cell r="G15">
            <v>700000</v>
          </cell>
          <cell r="H15" t="str">
            <v>LUNAS</v>
          </cell>
          <cell r="I15" t="str">
            <v>8E</v>
          </cell>
          <cell r="J15">
            <v>44382</v>
          </cell>
          <cell r="K15" t="str">
            <v>V</v>
          </cell>
          <cell r="M15" t="str">
            <v>LUNAS</v>
          </cell>
          <cell r="N15">
            <v>0</v>
          </cell>
          <cell r="O15" t="str">
            <v>7A</v>
          </cell>
          <cell r="P15" t="str">
            <v>CHARIS PUTRA MARIYAWAN</v>
          </cell>
          <cell r="R15" t="str">
            <v>8E</v>
          </cell>
          <cell r="S15" t="str">
            <v>V</v>
          </cell>
        </row>
        <row r="16">
          <cell r="B16">
            <v>11582</v>
          </cell>
          <cell r="C16" t="str">
            <v>0085914983</v>
          </cell>
          <cell r="D16" t="str">
            <v>CINTA BERLIAN VALENCIA</v>
          </cell>
          <cell r="E16" t="str">
            <v>P</v>
          </cell>
          <cell r="F16" t="str">
            <v>L</v>
          </cell>
          <cell r="G16">
            <v>700000</v>
          </cell>
          <cell r="H16" t="str">
            <v>LUNAS</v>
          </cell>
          <cell r="I16" t="str">
            <v>8F</v>
          </cell>
          <cell r="J16">
            <v>44384</v>
          </cell>
          <cell r="K16" t="str">
            <v>V</v>
          </cell>
          <cell r="M16" t="str">
            <v>LUNAS</v>
          </cell>
          <cell r="N16">
            <v>0</v>
          </cell>
          <cell r="O16" t="str">
            <v>7A</v>
          </cell>
          <cell r="P16" t="str">
            <v>CINTA BERLIAN VALENCIA</v>
          </cell>
          <cell r="R16" t="str">
            <v>8F</v>
          </cell>
          <cell r="S16" t="str">
            <v>V</v>
          </cell>
        </row>
        <row r="17">
          <cell r="B17">
            <v>11583</v>
          </cell>
          <cell r="C17" t="str">
            <v>0074843929</v>
          </cell>
          <cell r="D17" t="str">
            <v>DEBIYAN ABI PUTRA</v>
          </cell>
          <cell r="E17" t="str">
            <v>L</v>
          </cell>
          <cell r="F17" t="str">
            <v>L</v>
          </cell>
          <cell r="G17">
            <v>700000</v>
          </cell>
          <cell r="H17" t="str">
            <v>LUNAS</v>
          </cell>
          <cell r="I17" t="str">
            <v>8F</v>
          </cell>
          <cell r="J17">
            <v>44385</v>
          </cell>
          <cell r="K17" t="str">
            <v>V</v>
          </cell>
          <cell r="M17" t="str">
            <v>LUNAS</v>
          </cell>
          <cell r="N17">
            <v>0</v>
          </cell>
          <cell r="O17" t="str">
            <v>7A</v>
          </cell>
          <cell r="P17" t="str">
            <v>DEBIYAN ABI PUTRA</v>
          </cell>
          <cell r="R17" t="str">
            <v>8F</v>
          </cell>
          <cell r="S17" t="str">
            <v>V</v>
          </cell>
        </row>
        <row r="18">
          <cell r="B18">
            <v>11584</v>
          </cell>
          <cell r="C18" t="str">
            <v>0073199164</v>
          </cell>
          <cell r="D18" t="str">
            <v>EIFFEL NOVELY GUSTA</v>
          </cell>
          <cell r="E18" t="str">
            <v>P</v>
          </cell>
          <cell r="F18" t="str">
            <v>L</v>
          </cell>
          <cell r="G18">
            <v>700000</v>
          </cell>
          <cell r="H18" t="str">
            <v>LUNAS</v>
          </cell>
          <cell r="I18" t="str">
            <v>8B</v>
          </cell>
          <cell r="J18">
            <v>44383</v>
          </cell>
          <cell r="K18" t="str">
            <v>V</v>
          </cell>
          <cell r="M18" t="str">
            <v>LUNAS</v>
          </cell>
          <cell r="N18">
            <v>0</v>
          </cell>
          <cell r="O18" t="str">
            <v>7A</v>
          </cell>
          <cell r="P18" t="str">
            <v>EIFFEL NOVELY GUSTA</v>
          </cell>
          <cell r="R18" t="str">
            <v>8B</v>
          </cell>
          <cell r="S18" t="str">
            <v>V</v>
          </cell>
        </row>
        <row r="19">
          <cell r="B19">
            <v>11585</v>
          </cell>
          <cell r="C19" t="str">
            <v>0081582584</v>
          </cell>
          <cell r="D19" t="str">
            <v>FABIAN MARCEL LAIYA</v>
          </cell>
          <cell r="E19" t="str">
            <v>L</v>
          </cell>
          <cell r="F19" t="str">
            <v>L</v>
          </cell>
          <cell r="G19">
            <v>700000</v>
          </cell>
          <cell r="H19" t="str">
            <v>LUNAS</v>
          </cell>
          <cell r="I19" t="str">
            <v>8B</v>
          </cell>
          <cell r="J19">
            <v>44379</v>
          </cell>
          <cell r="K19" t="str">
            <v>V</v>
          </cell>
          <cell r="M19" t="str">
            <v>LUNAS</v>
          </cell>
          <cell r="N19">
            <v>0</v>
          </cell>
          <cell r="O19" t="str">
            <v>7A</v>
          </cell>
          <cell r="P19" t="str">
            <v>FABIAN MARCEL LAIYA</v>
          </cell>
          <cell r="R19" t="str">
            <v>8B</v>
          </cell>
          <cell r="S19" t="str">
            <v>V</v>
          </cell>
        </row>
        <row r="20">
          <cell r="B20">
            <v>11586</v>
          </cell>
          <cell r="C20" t="str">
            <v>0071244770</v>
          </cell>
          <cell r="D20" t="str">
            <v>FAWWAZAH KHOLISUN NISWA</v>
          </cell>
          <cell r="E20" t="str">
            <v>L</v>
          </cell>
          <cell r="F20" t="str">
            <v>L</v>
          </cell>
          <cell r="G20">
            <v>700000</v>
          </cell>
          <cell r="H20" t="str">
            <v>LUNAS</v>
          </cell>
          <cell r="I20" t="str">
            <v>8C</v>
          </cell>
          <cell r="J20">
            <v>44376</v>
          </cell>
          <cell r="K20" t="str">
            <v>V</v>
          </cell>
          <cell r="M20" t="str">
            <v>LUNAS</v>
          </cell>
          <cell r="N20">
            <v>0</v>
          </cell>
          <cell r="O20" t="str">
            <v>7A</v>
          </cell>
          <cell r="P20" t="str">
            <v>FAWWAZAH KHOLISUN NISWA</v>
          </cell>
          <cell r="R20" t="str">
            <v>8C</v>
          </cell>
          <cell r="S20" t="str">
            <v>V</v>
          </cell>
        </row>
        <row r="21">
          <cell r="B21">
            <v>11587</v>
          </cell>
          <cell r="C21" t="str">
            <v>0086773528</v>
          </cell>
          <cell r="D21" t="str">
            <v>FRISKA FADILLA</v>
          </cell>
          <cell r="E21" t="str">
            <v>P</v>
          </cell>
          <cell r="F21" t="str">
            <v>L</v>
          </cell>
          <cell r="G21">
            <v>700000</v>
          </cell>
          <cell r="H21" t="str">
            <v>LUNAS</v>
          </cell>
          <cell r="I21" t="str">
            <v>8C</v>
          </cell>
          <cell r="J21">
            <v>44386</v>
          </cell>
          <cell r="K21" t="str">
            <v>V</v>
          </cell>
          <cell r="M21" t="str">
            <v>LUNAS</v>
          </cell>
          <cell r="N21">
            <v>0</v>
          </cell>
          <cell r="O21" t="str">
            <v>7A</v>
          </cell>
          <cell r="P21" t="str">
            <v>FRISKA FADILLA</v>
          </cell>
          <cell r="R21" t="str">
            <v>8C</v>
          </cell>
          <cell r="S21" t="str">
            <v>V</v>
          </cell>
        </row>
        <row r="22">
          <cell r="B22">
            <v>11588</v>
          </cell>
          <cell r="C22" t="str">
            <v>0062937704</v>
          </cell>
          <cell r="D22" t="str">
            <v>INAYATUL MAULANA SALSABILA</v>
          </cell>
          <cell r="E22" t="str">
            <v>P</v>
          </cell>
          <cell r="F22" t="str">
            <v>L</v>
          </cell>
          <cell r="G22">
            <v>700000</v>
          </cell>
          <cell r="H22" t="str">
            <v>LUNAS</v>
          </cell>
          <cell r="I22" t="str">
            <v>8D</v>
          </cell>
          <cell r="J22">
            <v>44387</v>
          </cell>
          <cell r="K22" t="str">
            <v>V</v>
          </cell>
          <cell r="M22" t="str">
            <v>LUNAS</v>
          </cell>
          <cell r="N22">
            <v>0</v>
          </cell>
          <cell r="O22" t="str">
            <v>7A</v>
          </cell>
          <cell r="P22" t="str">
            <v>INAYATUL MAULANA SALSABILA</v>
          </cell>
          <cell r="R22" t="str">
            <v>8D</v>
          </cell>
          <cell r="S22" t="str">
            <v>V</v>
          </cell>
        </row>
        <row r="23">
          <cell r="B23">
            <v>11589</v>
          </cell>
          <cell r="C23" t="str">
            <v>0081421069</v>
          </cell>
          <cell r="D23" t="str">
            <v>JEFRI SETIAWAN PRATAMA</v>
          </cell>
          <cell r="E23" t="str">
            <v>L</v>
          </cell>
          <cell r="G23">
            <v>0</v>
          </cell>
          <cell r="H23" t="str">
            <v/>
          </cell>
          <cell r="I23" t="str">
            <v/>
          </cell>
          <cell r="M23">
            <v>700000</v>
          </cell>
          <cell r="N23">
            <v>700000</v>
          </cell>
          <cell r="O23" t="str">
            <v>7A</v>
          </cell>
          <cell r="P23" t="str">
            <v>JEFRI SETIAWAN PRATAMA</v>
          </cell>
          <cell r="R23" t="str">
            <v>8D</v>
          </cell>
          <cell r="S23" t="str">
            <v xml:space="preserve"> </v>
          </cell>
        </row>
        <row r="24">
          <cell r="B24">
            <v>11590</v>
          </cell>
          <cell r="C24" t="str">
            <v>0082917489</v>
          </cell>
          <cell r="D24" t="str">
            <v>JEVASHA AURORA INDRA LIYA</v>
          </cell>
          <cell r="E24" t="str">
            <v>P</v>
          </cell>
          <cell r="F24" t="str">
            <v>B</v>
          </cell>
          <cell r="G24">
            <v>100000</v>
          </cell>
          <cell r="H24">
            <v>600000</v>
          </cell>
          <cell r="I24" t="str">
            <v>8E</v>
          </cell>
          <cell r="J24">
            <v>44389</v>
          </cell>
          <cell r="K24" t="str">
            <v>V</v>
          </cell>
          <cell r="M24">
            <v>600000</v>
          </cell>
          <cell r="N24">
            <v>600000</v>
          </cell>
          <cell r="O24" t="str">
            <v>7A</v>
          </cell>
          <cell r="P24" t="str">
            <v>JEVASHA AURORA INDRA LIYA</v>
          </cell>
          <cell r="R24" t="str">
            <v>8E</v>
          </cell>
          <cell r="S24" t="str">
            <v>V</v>
          </cell>
        </row>
        <row r="25">
          <cell r="B25">
            <v>11591</v>
          </cell>
          <cell r="C25" t="str">
            <v>0071992070</v>
          </cell>
          <cell r="D25" t="str">
            <v>KEYSYA FATIMATUZ TRY HARTANTI</v>
          </cell>
          <cell r="E25" t="str">
            <v>P</v>
          </cell>
          <cell r="F25" t="str">
            <v>B</v>
          </cell>
          <cell r="G25">
            <v>350000</v>
          </cell>
          <cell r="H25">
            <v>350000</v>
          </cell>
          <cell r="I25" t="str">
            <v>8F</v>
          </cell>
          <cell r="J25">
            <v>44387</v>
          </cell>
          <cell r="M25">
            <v>350000</v>
          </cell>
          <cell r="N25">
            <v>350000</v>
          </cell>
          <cell r="O25" t="str">
            <v>7A</v>
          </cell>
          <cell r="P25" t="str">
            <v>KEYSYA FATIMATUZ TRY HARTANTI</v>
          </cell>
          <cell r="R25" t="str">
            <v>8F</v>
          </cell>
          <cell r="S25" t="str">
            <v>V</v>
          </cell>
        </row>
        <row r="26">
          <cell r="B26">
            <v>11592</v>
          </cell>
          <cell r="C26" t="str">
            <v>0084033846</v>
          </cell>
          <cell r="D26" t="str">
            <v>LEANDRE LUTFI PRANATA</v>
          </cell>
          <cell r="E26" t="str">
            <v>L</v>
          </cell>
          <cell r="F26" t="str">
            <v>B</v>
          </cell>
          <cell r="G26">
            <v>350000</v>
          </cell>
          <cell r="H26">
            <v>350000</v>
          </cell>
          <cell r="I26" t="str">
            <v>8E</v>
          </cell>
          <cell r="J26">
            <v>44387</v>
          </cell>
          <cell r="K26" t="str">
            <v>V</v>
          </cell>
          <cell r="M26">
            <v>350000</v>
          </cell>
          <cell r="N26">
            <v>350000</v>
          </cell>
          <cell r="O26" t="str">
            <v>7A</v>
          </cell>
          <cell r="P26" t="str">
            <v>LEANDRE LUTFI PRANATA</v>
          </cell>
          <cell r="R26" t="str">
            <v>8E</v>
          </cell>
          <cell r="S26" t="str">
            <v>V</v>
          </cell>
        </row>
        <row r="27">
          <cell r="B27">
            <v>11593</v>
          </cell>
          <cell r="C27" t="str">
            <v>0075054328</v>
          </cell>
          <cell r="D27" t="str">
            <v>LUNA PUTRI SANIASRI</v>
          </cell>
          <cell r="E27" t="str">
            <v>P</v>
          </cell>
          <cell r="G27">
            <v>0</v>
          </cell>
          <cell r="H27" t="str">
            <v/>
          </cell>
          <cell r="I27" t="str">
            <v/>
          </cell>
          <cell r="M27">
            <v>700000</v>
          </cell>
          <cell r="N27">
            <v>700000</v>
          </cell>
          <cell r="O27" t="str">
            <v>7A</v>
          </cell>
          <cell r="P27" t="str">
            <v>LUNA PUTRI SANIASRI</v>
          </cell>
          <cell r="R27" t="str">
            <v>8B</v>
          </cell>
          <cell r="S27" t="str">
            <v xml:space="preserve"> </v>
          </cell>
        </row>
        <row r="28">
          <cell r="B28">
            <v>11594</v>
          </cell>
          <cell r="C28" t="str">
            <v>0772210316</v>
          </cell>
          <cell r="D28" t="str">
            <v>MOCHAMAD FARDAN AGUSTIAN</v>
          </cell>
          <cell r="E28" t="str">
            <v>L</v>
          </cell>
          <cell r="F28" t="str">
            <v>L</v>
          </cell>
          <cell r="G28">
            <v>700000</v>
          </cell>
          <cell r="H28" t="str">
            <v>LUNAS</v>
          </cell>
          <cell r="I28" t="str">
            <v>8F</v>
          </cell>
          <cell r="J28">
            <v>44383</v>
          </cell>
          <cell r="M28" t="str">
            <v>LUNAS</v>
          </cell>
          <cell r="N28">
            <v>0</v>
          </cell>
          <cell r="O28" t="str">
            <v>7A</v>
          </cell>
          <cell r="P28" t="str">
            <v>MOCHAMAD FARDAN AGUSTIAN</v>
          </cell>
          <cell r="R28" t="str">
            <v>8F</v>
          </cell>
          <cell r="S28" t="str">
            <v>V</v>
          </cell>
        </row>
        <row r="29">
          <cell r="B29">
            <v>11595</v>
          </cell>
          <cell r="C29" t="str">
            <v>0079629059</v>
          </cell>
          <cell r="D29" t="str">
            <v>MUHAMAD HARI MAULIDIN</v>
          </cell>
          <cell r="E29" t="str">
            <v>L</v>
          </cell>
          <cell r="F29" t="str">
            <v>L</v>
          </cell>
          <cell r="G29">
            <v>700000</v>
          </cell>
          <cell r="H29" t="str">
            <v>LUNAS</v>
          </cell>
          <cell r="I29" t="str">
            <v>8B</v>
          </cell>
          <cell r="J29">
            <v>44386</v>
          </cell>
          <cell r="K29" t="str">
            <v>V</v>
          </cell>
          <cell r="M29" t="str">
            <v>LUNAS</v>
          </cell>
          <cell r="N29">
            <v>0</v>
          </cell>
          <cell r="O29" t="str">
            <v>7A</v>
          </cell>
          <cell r="P29" t="str">
            <v>MUHAMAD HARI MAULIDIN</v>
          </cell>
          <cell r="R29" t="str">
            <v>8B</v>
          </cell>
          <cell r="S29" t="str">
            <v>V</v>
          </cell>
        </row>
        <row r="30">
          <cell r="B30">
            <v>11596</v>
          </cell>
          <cell r="C30" t="str">
            <v>0074478629</v>
          </cell>
          <cell r="D30" t="str">
            <v>MUHAMMAD DIMAS VITO SAPUTRA</v>
          </cell>
          <cell r="E30" t="str">
            <v>L</v>
          </cell>
          <cell r="F30" t="str">
            <v>L</v>
          </cell>
          <cell r="G30">
            <v>700000</v>
          </cell>
          <cell r="H30" t="str">
            <v>LUNAS</v>
          </cell>
          <cell r="I30" t="str">
            <v>8C</v>
          </cell>
          <cell r="J30">
            <v>44387</v>
          </cell>
          <cell r="K30" t="str">
            <v>V</v>
          </cell>
          <cell r="M30" t="str">
            <v>LUNAS</v>
          </cell>
          <cell r="N30">
            <v>0</v>
          </cell>
          <cell r="O30" t="str">
            <v>7A</v>
          </cell>
          <cell r="P30" t="str">
            <v>MUHAMMAD DIMAS VITO SAPUTRA</v>
          </cell>
          <cell r="R30" t="str">
            <v>8C</v>
          </cell>
          <cell r="S30" t="str">
            <v>V</v>
          </cell>
        </row>
        <row r="31">
          <cell r="B31">
            <v>11597</v>
          </cell>
          <cell r="C31" t="str">
            <v>0074726639</v>
          </cell>
          <cell r="D31" t="str">
            <v>MUHAMMAD RIANDY WAHYU ROMADHON</v>
          </cell>
          <cell r="E31" t="str">
            <v>L</v>
          </cell>
          <cell r="F31" t="str">
            <v>L</v>
          </cell>
          <cell r="G31">
            <v>700000</v>
          </cell>
          <cell r="H31" t="str">
            <v>LUNAS</v>
          </cell>
          <cell r="I31" t="str">
            <v>8D</v>
          </cell>
          <cell r="J31">
            <v>44375</v>
          </cell>
          <cell r="K31" t="str">
            <v>V</v>
          </cell>
          <cell r="M31" t="str">
            <v>LUNAS</v>
          </cell>
          <cell r="N31">
            <v>0</v>
          </cell>
          <cell r="O31" t="str">
            <v>7A</v>
          </cell>
          <cell r="P31" t="str">
            <v>MUHAMMAD RIANDY WAHYU ROMADHON</v>
          </cell>
          <cell r="R31" t="str">
            <v>8D</v>
          </cell>
          <cell r="S31" t="str">
            <v>V</v>
          </cell>
        </row>
        <row r="32">
          <cell r="B32">
            <v>11598</v>
          </cell>
          <cell r="C32" t="str">
            <v>0084772471</v>
          </cell>
          <cell r="D32" t="str">
            <v>MUTIARA NUR AZIZAH</v>
          </cell>
          <cell r="E32" t="str">
            <v>P</v>
          </cell>
          <cell r="F32" t="str">
            <v>L</v>
          </cell>
          <cell r="G32">
            <v>700000</v>
          </cell>
          <cell r="H32" t="str">
            <v>LUNAS</v>
          </cell>
          <cell r="I32" t="str">
            <v>8C</v>
          </cell>
          <cell r="J32">
            <v>44385</v>
          </cell>
          <cell r="K32" t="str">
            <v>V</v>
          </cell>
          <cell r="M32" t="str">
            <v>LUNAS</v>
          </cell>
          <cell r="N32">
            <v>0</v>
          </cell>
          <cell r="O32" t="str">
            <v>7A</v>
          </cell>
          <cell r="P32" t="str">
            <v>MUTIARA NUR AZIZAH</v>
          </cell>
          <cell r="R32" t="str">
            <v>8C</v>
          </cell>
          <cell r="S32" t="str">
            <v>V</v>
          </cell>
        </row>
        <row r="33">
          <cell r="B33">
            <v>11599</v>
          </cell>
          <cell r="C33" t="str">
            <v>0086623480</v>
          </cell>
          <cell r="D33" t="str">
            <v>NAILAH CHASBIAH ACHMAD</v>
          </cell>
          <cell r="E33" t="str">
            <v>P</v>
          </cell>
          <cell r="F33" t="str">
            <v>L</v>
          </cell>
          <cell r="G33">
            <v>700000</v>
          </cell>
          <cell r="H33" t="str">
            <v>LUNAS</v>
          </cell>
          <cell r="I33" t="str">
            <v>8D</v>
          </cell>
          <cell r="J33">
            <v>44376</v>
          </cell>
          <cell r="K33" t="str">
            <v>V</v>
          </cell>
          <cell r="M33" t="str">
            <v>LUNAS</v>
          </cell>
          <cell r="N33">
            <v>0</v>
          </cell>
          <cell r="O33" t="str">
            <v>7A</v>
          </cell>
          <cell r="P33" t="str">
            <v>NAILAH CHASBIAH ACHMAD</v>
          </cell>
          <cell r="R33" t="str">
            <v>8D</v>
          </cell>
          <cell r="S33" t="str">
            <v>V</v>
          </cell>
        </row>
        <row r="34">
          <cell r="B34">
            <v>11600</v>
          </cell>
          <cell r="C34" t="str">
            <v>0081433808</v>
          </cell>
          <cell r="D34" t="str">
            <v>NAUFAL RASYADA IZZET</v>
          </cell>
          <cell r="E34" t="str">
            <v>L</v>
          </cell>
          <cell r="F34" t="str">
            <v>L</v>
          </cell>
          <cell r="G34">
            <v>700000</v>
          </cell>
          <cell r="H34" t="str">
            <v>LUNAS</v>
          </cell>
          <cell r="I34" t="str">
            <v>8E</v>
          </cell>
          <cell r="J34">
            <v>44386</v>
          </cell>
          <cell r="K34" t="str">
            <v>V</v>
          </cell>
          <cell r="M34" t="str">
            <v>LUNAS</v>
          </cell>
          <cell r="N34">
            <v>0</v>
          </cell>
          <cell r="O34" t="str">
            <v>7A</v>
          </cell>
          <cell r="P34" t="str">
            <v>NAUFAL RASYADA IZZET</v>
          </cell>
          <cell r="R34" t="str">
            <v>8E</v>
          </cell>
          <cell r="S34" t="str">
            <v>V</v>
          </cell>
        </row>
        <row r="35">
          <cell r="B35">
            <v>11601</v>
          </cell>
          <cell r="C35" t="str">
            <v>0078549004</v>
          </cell>
          <cell r="D35" t="str">
            <v>NUR WULAN RAHMAT DANI</v>
          </cell>
          <cell r="E35" t="str">
            <v>P</v>
          </cell>
          <cell r="F35" t="str">
            <v>B</v>
          </cell>
          <cell r="G35">
            <v>400000</v>
          </cell>
          <cell r="H35">
            <v>300000</v>
          </cell>
          <cell r="I35" t="str">
            <v>8E</v>
          </cell>
          <cell r="J35">
            <v>44362</v>
          </cell>
          <cell r="M35">
            <v>300000</v>
          </cell>
          <cell r="N35">
            <v>300000</v>
          </cell>
          <cell r="O35" t="str">
            <v>7A</v>
          </cell>
          <cell r="P35" t="str">
            <v>NUR WULAN RAHMAT DANI</v>
          </cell>
          <cell r="R35" t="str">
            <v>8E</v>
          </cell>
          <cell r="S35" t="str">
            <v>V</v>
          </cell>
        </row>
        <row r="36">
          <cell r="B36">
            <v>11602</v>
          </cell>
          <cell r="C36" t="str">
            <v>0075622837</v>
          </cell>
          <cell r="D36" t="str">
            <v>PASKAL PATRIA</v>
          </cell>
          <cell r="E36" t="str">
            <v>L</v>
          </cell>
          <cell r="G36">
            <v>0</v>
          </cell>
          <cell r="H36" t="str">
            <v/>
          </cell>
          <cell r="I36" t="str">
            <v/>
          </cell>
          <cell r="M36">
            <v>700000</v>
          </cell>
          <cell r="N36">
            <v>700000</v>
          </cell>
          <cell r="O36" t="str">
            <v>7A</v>
          </cell>
          <cell r="P36" t="str">
            <v>PASKAL PATRIA</v>
          </cell>
          <cell r="R36" t="str">
            <v>8F</v>
          </cell>
          <cell r="S36" t="str">
            <v xml:space="preserve"> </v>
          </cell>
        </row>
        <row r="37">
          <cell r="B37">
            <v>11603</v>
          </cell>
          <cell r="C37" t="str">
            <v>0076931105</v>
          </cell>
          <cell r="D37" t="str">
            <v>RANGGA REIFAN SYAIFULLAH SAPUTRA</v>
          </cell>
          <cell r="E37" t="str">
            <v>L</v>
          </cell>
          <cell r="F37" t="str">
            <v>L</v>
          </cell>
          <cell r="G37">
            <v>700000</v>
          </cell>
          <cell r="H37" t="str">
            <v>LUNAS</v>
          </cell>
          <cell r="I37" t="str">
            <v>8E</v>
          </cell>
          <cell r="J37">
            <v>44376</v>
          </cell>
          <cell r="K37" t="str">
            <v>V</v>
          </cell>
          <cell r="M37" t="str">
            <v>LUNAS</v>
          </cell>
          <cell r="N37">
            <v>0</v>
          </cell>
          <cell r="O37" t="str">
            <v>7A</v>
          </cell>
          <cell r="P37" t="str">
            <v>RANGGA REIFAN SYAIFULLAH SAPUTRA</v>
          </cell>
          <cell r="R37" t="str">
            <v>8E</v>
          </cell>
          <cell r="S37" t="str">
            <v>V</v>
          </cell>
        </row>
        <row r="38">
          <cell r="B38">
            <v>11604</v>
          </cell>
          <cell r="C38" t="str">
            <v>0061568160</v>
          </cell>
          <cell r="D38" t="str">
            <v>RATU PERMATA WAHENDA</v>
          </cell>
          <cell r="E38" t="str">
            <v>P</v>
          </cell>
          <cell r="F38" t="str">
            <v>L</v>
          </cell>
          <cell r="G38">
            <v>700000</v>
          </cell>
          <cell r="H38" t="str">
            <v>LUNAS</v>
          </cell>
          <cell r="I38" t="str">
            <v>8F</v>
          </cell>
          <cell r="J38">
            <v>44382</v>
          </cell>
          <cell r="K38" t="str">
            <v>V</v>
          </cell>
          <cell r="M38" t="str">
            <v>LUNAS</v>
          </cell>
          <cell r="N38">
            <v>0</v>
          </cell>
          <cell r="O38" t="str">
            <v>7A</v>
          </cell>
          <cell r="P38" t="str">
            <v>RATU PERMATA WAHENDA</v>
          </cell>
          <cell r="R38" t="str">
            <v>8F</v>
          </cell>
          <cell r="S38" t="str">
            <v>V</v>
          </cell>
        </row>
        <row r="39">
          <cell r="B39">
            <v>11605</v>
          </cell>
          <cell r="C39" t="str">
            <v>0088043284</v>
          </cell>
          <cell r="D39" t="str">
            <v>SAFIRA RISANDRA ZAHRANI</v>
          </cell>
          <cell r="E39" t="str">
            <v>P</v>
          </cell>
          <cell r="F39" t="str">
            <v>L</v>
          </cell>
          <cell r="G39">
            <v>700000</v>
          </cell>
          <cell r="H39" t="str">
            <v>LUNAS</v>
          </cell>
          <cell r="I39" t="str">
            <v>8B</v>
          </cell>
          <cell r="J39">
            <v>44389</v>
          </cell>
          <cell r="K39" t="str">
            <v>V</v>
          </cell>
          <cell r="M39" t="str">
            <v>LUNAS</v>
          </cell>
          <cell r="N39">
            <v>0</v>
          </cell>
          <cell r="O39" t="str">
            <v>7A</v>
          </cell>
          <cell r="P39" t="str">
            <v>SAFIRA RISANDRA ZAHRANI</v>
          </cell>
          <cell r="R39" t="str">
            <v>8B</v>
          </cell>
          <cell r="S39" t="str">
            <v>V</v>
          </cell>
        </row>
        <row r="40">
          <cell r="B40">
            <v>11606</v>
          </cell>
          <cell r="C40" t="str">
            <v>0075147148</v>
          </cell>
          <cell r="D40" t="str">
            <v>SAFRIZAL RAMADHAN KHARISMA YUSUF</v>
          </cell>
          <cell r="E40" t="str">
            <v>L</v>
          </cell>
          <cell r="G40">
            <v>0</v>
          </cell>
          <cell r="H40" t="str">
            <v/>
          </cell>
          <cell r="I40" t="str">
            <v/>
          </cell>
          <cell r="M40">
            <v>700000</v>
          </cell>
          <cell r="N40">
            <v>700000</v>
          </cell>
          <cell r="O40" t="str">
            <v>7A</v>
          </cell>
          <cell r="P40" t="str">
            <v>SAFRIZAL RAMADHAN KHARISMA YUSUF</v>
          </cell>
          <cell r="R40" t="str">
            <v>8C</v>
          </cell>
          <cell r="S40" t="str">
            <v xml:space="preserve"> </v>
          </cell>
        </row>
        <row r="41">
          <cell r="B41">
            <v>11607</v>
          </cell>
          <cell r="C41" t="str">
            <v>0077743292</v>
          </cell>
          <cell r="D41" t="str">
            <v>SITI ALIZA</v>
          </cell>
          <cell r="E41" t="str">
            <v>P</v>
          </cell>
          <cell r="G41">
            <v>0</v>
          </cell>
          <cell r="H41" t="str">
            <v/>
          </cell>
          <cell r="I41" t="str">
            <v/>
          </cell>
          <cell r="M41">
            <v>700000</v>
          </cell>
          <cell r="N41">
            <v>700000</v>
          </cell>
          <cell r="O41" t="str">
            <v>7A</v>
          </cell>
          <cell r="P41" t="str">
            <v>SITI ALIZA</v>
          </cell>
          <cell r="R41" t="str">
            <v>8C</v>
          </cell>
          <cell r="S41" t="str">
            <v xml:space="preserve"> </v>
          </cell>
        </row>
        <row r="42">
          <cell r="B42">
            <v>11608</v>
          </cell>
          <cell r="C42" t="str">
            <v>0079765851</v>
          </cell>
          <cell r="D42" t="str">
            <v>VALERIAN KAMZEN ARIANTO</v>
          </cell>
          <cell r="E42" t="str">
            <v>L</v>
          </cell>
          <cell r="F42" t="str">
            <v>L</v>
          </cell>
          <cell r="G42">
            <v>700000</v>
          </cell>
          <cell r="H42" t="str">
            <v>LUNAS</v>
          </cell>
          <cell r="I42" t="str">
            <v>8D</v>
          </cell>
          <cell r="J42">
            <v>44383</v>
          </cell>
          <cell r="K42" t="str">
            <v>V</v>
          </cell>
          <cell r="M42" t="str">
            <v>LUNAS</v>
          </cell>
          <cell r="N42">
            <v>0</v>
          </cell>
          <cell r="O42" t="str">
            <v>7A</v>
          </cell>
          <cell r="P42" t="str">
            <v>VALERIAN KAMZEN ARIANTO</v>
          </cell>
          <cell r="R42" t="str">
            <v>8D</v>
          </cell>
          <cell r="S42" t="str">
            <v>V</v>
          </cell>
        </row>
        <row r="43">
          <cell r="B43">
            <v>11609</v>
          </cell>
          <cell r="C43" t="str">
            <v>0082914957</v>
          </cell>
          <cell r="D43" t="str">
            <v>VANYA AQILLA VERAIN</v>
          </cell>
          <cell r="E43" t="str">
            <v>P</v>
          </cell>
          <cell r="F43" t="str">
            <v>L</v>
          </cell>
          <cell r="G43">
            <v>700000</v>
          </cell>
          <cell r="H43" t="str">
            <v>LUNAS</v>
          </cell>
          <cell r="I43" t="str">
            <v>8D</v>
          </cell>
          <cell r="J43">
            <v>44389</v>
          </cell>
          <cell r="M43" t="str">
            <v>LUNAS</v>
          </cell>
          <cell r="N43">
            <v>0</v>
          </cell>
          <cell r="O43" t="str">
            <v>7A</v>
          </cell>
          <cell r="P43" t="str">
            <v>VANYA AQILLA VERAIN</v>
          </cell>
          <cell r="R43" t="str">
            <v>8D</v>
          </cell>
          <cell r="S43" t="str">
            <v>V</v>
          </cell>
        </row>
        <row r="44">
          <cell r="M44">
            <v>700000</v>
          </cell>
          <cell r="N44">
            <v>700000</v>
          </cell>
          <cell r="O44" t="str">
            <v>7A</v>
          </cell>
          <cell r="P44">
            <v>0</v>
          </cell>
          <cell r="R44" t="e">
            <v>#N/A</v>
          </cell>
          <cell r="S44" t="str">
            <v xml:space="preserve"> </v>
          </cell>
        </row>
        <row r="45">
          <cell r="M45">
            <v>700000</v>
          </cell>
          <cell r="N45">
            <v>700000</v>
          </cell>
          <cell r="O45" t="str">
            <v>7A</v>
          </cell>
          <cell r="P45">
            <v>0</v>
          </cell>
          <cell r="R45" t="e">
            <v>#N/A</v>
          </cell>
          <cell r="S45" t="str">
            <v xml:space="preserve"> </v>
          </cell>
        </row>
        <row r="46">
          <cell r="M46">
            <v>700000</v>
          </cell>
          <cell r="N46">
            <v>700000</v>
          </cell>
          <cell r="P46">
            <v>0</v>
          </cell>
        </row>
        <row r="47">
          <cell r="M47">
            <v>700000</v>
          </cell>
          <cell r="N47">
            <v>700000</v>
          </cell>
          <cell r="P47">
            <v>0</v>
          </cell>
        </row>
        <row r="48">
          <cell r="D48" t="str">
            <v>DU</v>
          </cell>
          <cell r="F48">
            <v>31</v>
          </cell>
          <cell r="M48">
            <v>700000</v>
          </cell>
          <cell r="N48">
            <v>700000</v>
          </cell>
          <cell r="P48" t="str">
            <v>DU</v>
          </cell>
        </row>
        <row r="49">
          <cell r="P49">
            <v>0</v>
          </cell>
        </row>
        <row r="50">
          <cell r="O50" t="str">
            <v>7A</v>
          </cell>
          <cell r="P50">
            <v>0</v>
          </cell>
        </row>
        <row r="51">
          <cell r="O51" t="str">
            <v>7A</v>
          </cell>
          <cell r="P51">
            <v>0</v>
          </cell>
        </row>
        <row r="52">
          <cell r="P52">
            <v>0</v>
          </cell>
        </row>
        <row r="53">
          <cell r="B53" t="str">
            <v>L =</v>
          </cell>
          <cell r="C53">
            <v>18</v>
          </cell>
          <cell r="I53" t="str">
            <v>Wali Kelas,</v>
          </cell>
          <cell r="P53">
            <v>0</v>
          </cell>
        </row>
        <row r="54">
          <cell r="B54" t="str">
            <v>P =</v>
          </cell>
          <cell r="C54">
            <v>18</v>
          </cell>
          <cell r="P54">
            <v>0</v>
          </cell>
        </row>
        <row r="55">
          <cell r="B55" t="str">
            <v>JML =</v>
          </cell>
          <cell r="C55">
            <v>36</v>
          </cell>
          <cell r="P55">
            <v>0</v>
          </cell>
        </row>
        <row r="56">
          <cell r="P56">
            <v>0</v>
          </cell>
        </row>
        <row r="57">
          <cell r="I57" t="str">
            <v>KI M. NASHRULLOH, S.Pd</v>
          </cell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B80" t="str">
            <v>7B</v>
          </cell>
          <cell r="P80">
            <v>0</v>
          </cell>
        </row>
        <row r="81">
          <cell r="B81" t="str">
            <v>NIS</v>
          </cell>
          <cell r="C81" t="str">
            <v>NISN</v>
          </cell>
          <cell r="D81" t="str">
            <v>NAMA SISWA</v>
          </cell>
          <cell r="E81" t="str">
            <v>L/P</v>
          </cell>
          <cell r="F81" t="str">
            <v>DU</v>
          </cell>
          <cell r="G81" t="str">
            <v>RP</v>
          </cell>
          <cell r="H81" t="str">
            <v>KEKURANGAN</v>
          </cell>
          <cell r="I81" t="str">
            <v>KLS BARU</v>
          </cell>
          <cell r="J81" t="str">
            <v>TGL DU</v>
          </cell>
          <cell r="K81" t="str">
            <v>RAPOT</v>
          </cell>
          <cell r="P81" t="str">
            <v>NAMA SISWA</v>
          </cell>
          <cell r="R81" t="str">
            <v>KLS BARU</v>
          </cell>
          <cell r="S81" t="str">
            <v>sdh DU</v>
          </cell>
        </row>
        <row r="82">
          <cell r="B82">
            <v>11610</v>
          </cell>
          <cell r="C82" t="str">
            <v>0073674093</v>
          </cell>
          <cell r="D82" t="str">
            <v>ACHMAD NAFA SEPTIAN NUR RAMADHAN</v>
          </cell>
          <cell r="E82" t="str">
            <v>L</v>
          </cell>
          <cell r="G82">
            <v>0</v>
          </cell>
          <cell r="H82" t="str">
            <v/>
          </cell>
          <cell r="I82" t="str">
            <v/>
          </cell>
          <cell r="M82">
            <v>700000</v>
          </cell>
          <cell r="N82">
            <v>700000</v>
          </cell>
          <cell r="O82" t="str">
            <v>7B</v>
          </cell>
          <cell r="P82" t="str">
            <v>ACHMAD NAFA SEPTIAN NUR RAMADHAN</v>
          </cell>
          <cell r="R82" t="str">
            <v>8A</v>
          </cell>
          <cell r="S82" t="str">
            <v xml:space="preserve"> </v>
          </cell>
        </row>
        <row r="83">
          <cell r="B83">
            <v>11611</v>
          </cell>
          <cell r="C83" t="str">
            <v>0078318901</v>
          </cell>
          <cell r="D83" t="str">
            <v>AHMAD ZAIDAN ZIDNA HARIANTO</v>
          </cell>
          <cell r="E83" t="str">
            <v>L</v>
          </cell>
          <cell r="F83" t="str">
            <v>L</v>
          </cell>
          <cell r="G83">
            <v>700000</v>
          </cell>
          <cell r="H83" t="str">
            <v>LUNAS</v>
          </cell>
          <cell r="I83" t="str">
            <v>8C</v>
          </cell>
          <cell r="J83">
            <v>44383</v>
          </cell>
          <cell r="K83" t="str">
            <v>V</v>
          </cell>
          <cell r="M83" t="str">
            <v>LUNAS</v>
          </cell>
          <cell r="N83">
            <v>0</v>
          </cell>
          <cell r="O83" t="str">
            <v>7B</v>
          </cell>
          <cell r="P83" t="str">
            <v>AHMAD ZAIDAN ZIDNA HARIANTO</v>
          </cell>
          <cell r="R83" t="str">
            <v>8C</v>
          </cell>
          <cell r="S83" t="str">
            <v>V</v>
          </cell>
        </row>
        <row r="84">
          <cell r="B84">
            <v>11612</v>
          </cell>
          <cell r="C84" t="str">
            <v>0078481869</v>
          </cell>
          <cell r="D84" t="str">
            <v>ALIFIA AZZARAH RAMADHANI</v>
          </cell>
          <cell r="E84" t="str">
            <v>P</v>
          </cell>
          <cell r="F84" t="str">
            <v>B</v>
          </cell>
          <cell r="G84">
            <v>350000</v>
          </cell>
          <cell r="H84">
            <v>350000</v>
          </cell>
          <cell r="I84" t="str">
            <v>8E</v>
          </cell>
          <cell r="J84">
            <v>44382</v>
          </cell>
          <cell r="K84" t="str">
            <v>V</v>
          </cell>
          <cell r="M84">
            <v>350000</v>
          </cell>
          <cell r="N84">
            <v>350000</v>
          </cell>
          <cell r="O84" t="str">
            <v>7B</v>
          </cell>
          <cell r="P84" t="str">
            <v>ALIFIA AZZARAH RAMADHANI</v>
          </cell>
          <cell r="R84" t="str">
            <v>8E</v>
          </cell>
          <cell r="S84" t="str">
            <v>V</v>
          </cell>
        </row>
        <row r="85">
          <cell r="B85">
            <v>11613</v>
          </cell>
          <cell r="C85" t="str">
            <v>0087536625</v>
          </cell>
          <cell r="D85" t="str">
            <v>ANGGI PERMATASARI</v>
          </cell>
          <cell r="E85" t="str">
            <v>P</v>
          </cell>
          <cell r="F85" t="str">
            <v>L</v>
          </cell>
          <cell r="G85">
            <v>700000</v>
          </cell>
          <cell r="H85" t="str">
            <v>LUNAS</v>
          </cell>
          <cell r="I85" t="str">
            <v>8F</v>
          </cell>
          <cell r="J85">
            <v>44384</v>
          </cell>
          <cell r="K85" t="str">
            <v>V</v>
          </cell>
          <cell r="M85" t="str">
            <v>LUNAS</v>
          </cell>
          <cell r="N85">
            <v>0</v>
          </cell>
          <cell r="O85" t="str">
            <v>7B</v>
          </cell>
          <cell r="P85" t="str">
            <v>ANGGI PERMATASARI</v>
          </cell>
          <cell r="R85" t="str">
            <v>8F</v>
          </cell>
          <cell r="S85" t="str">
            <v>V</v>
          </cell>
        </row>
        <row r="86">
          <cell r="B86">
            <v>11614</v>
          </cell>
          <cell r="C86" t="str">
            <v>0082018812</v>
          </cell>
          <cell r="D86" t="str">
            <v>ARIZ NADZIIFUL QULUB</v>
          </cell>
          <cell r="E86" t="str">
            <v>L</v>
          </cell>
          <cell r="F86" t="str">
            <v>L</v>
          </cell>
          <cell r="G86">
            <v>700000</v>
          </cell>
          <cell r="H86" t="str">
            <v>LUNAS</v>
          </cell>
          <cell r="I86" t="str">
            <v>8D</v>
          </cell>
          <cell r="J86">
            <v>44375</v>
          </cell>
          <cell r="K86" t="str">
            <v>V</v>
          </cell>
          <cell r="M86" t="str">
            <v>LUNAS</v>
          </cell>
          <cell r="N86">
            <v>0</v>
          </cell>
          <cell r="O86" t="str">
            <v>7B</v>
          </cell>
          <cell r="P86" t="str">
            <v>ARIZ NADZIIFUL QULUB</v>
          </cell>
          <cell r="R86" t="str">
            <v>8D</v>
          </cell>
          <cell r="S86" t="str">
            <v>V</v>
          </cell>
        </row>
        <row r="87">
          <cell r="B87">
            <v>11615</v>
          </cell>
          <cell r="C87" t="str">
            <v>0086526147</v>
          </cell>
          <cell r="D87" t="str">
            <v>AULIA OVY FIRDHIYANI</v>
          </cell>
          <cell r="E87" t="str">
            <v>P</v>
          </cell>
          <cell r="F87" t="str">
            <v>L</v>
          </cell>
          <cell r="G87">
            <v>700000</v>
          </cell>
          <cell r="H87" t="str">
            <v>LUNAS</v>
          </cell>
          <cell r="I87" t="str">
            <v>8A</v>
          </cell>
          <cell r="J87">
            <v>44383</v>
          </cell>
          <cell r="K87" t="str">
            <v>V</v>
          </cell>
          <cell r="M87" t="str">
            <v>LUNAS</v>
          </cell>
          <cell r="N87">
            <v>0</v>
          </cell>
          <cell r="O87" t="str">
            <v>7B</v>
          </cell>
          <cell r="P87" t="str">
            <v>AULIA OVY FIRDHIYANI</v>
          </cell>
          <cell r="R87" t="str">
            <v>8A</v>
          </cell>
          <cell r="S87" t="str">
            <v>V</v>
          </cell>
        </row>
        <row r="88">
          <cell r="B88">
            <v>11616</v>
          </cell>
          <cell r="C88" t="str">
            <v>0078485357</v>
          </cell>
          <cell r="D88" t="str">
            <v>CATERINE DEVITASARI WIDODO</v>
          </cell>
          <cell r="E88" t="str">
            <v>P</v>
          </cell>
          <cell r="F88" t="str">
            <v>L</v>
          </cell>
          <cell r="G88">
            <v>700000</v>
          </cell>
          <cell r="H88" t="str">
            <v>LUNAS</v>
          </cell>
          <cell r="I88" t="str">
            <v>8C</v>
          </cell>
          <cell r="J88">
            <v>44378</v>
          </cell>
          <cell r="K88" t="str">
            <v>V</v>
          </cell>
          <cell r="M88" t="str">
            <v>LUNAS</v>
          </cell>
          <cell r="N88">
            <v>0</v>
          </cell>
          <cell r="O88" t="str">
            <v>7B</v>
          </cell>
          <cell r="P88" t="str">
            <v>CATERINE DEVITASARI WIDODO</v>
          </cell>
          <cell r="R88" t="str">
            <v>8C</v>
          </cell>
          <cell r="S88" t="str">
            <v>V</v>
          </cell>
        </row>
        <row r="89">
          <cell r="B89">
            <v>11617</v>
          </cell>
          <cell r="C89" t="str">
            <v>0088174482</v>
          </cell>
          <cell r="D89" t="str">
            <v>CHOIRUN NIZAR</v>
          </cell>
          <cell r="E89" t="str">
            <v>L</v>
          </cell>
          <cell r="F89" t="str">
            <v>L</v>
          </cell>
          <cell r="G89">
            <v>700000</v>
          </cell>
          <cell r="H89" t="str">
            <v>LUNAS</v>
          </cell>
          <cell r="I89" t="str">
            <v>8E</v>
          </cell>
          <cell r="J89">
            <v>44385</v>
          </cell>
          <cell r="K89" t="str">
            <v>V</v>
          </cell>
          <cell r="M89" t="str">
            <v>LUNAS</v>
          </cell>
          <cell r="N89">
            <v>0</v>
          </cell>
          <cell r="O89" t="str">
            <v>7B</v>
          </cell>
          <cell r="P89" t="str">
            <v>CHOIRUN NIZAR</v>
          </cell>
          <cell r="R89" t="str">
            <v>8E</v>
          </cell>
          <cell r="S89" t="str">
            <v>V</v>
          </cell>
        </row>
        <row r="90">
          <cell r="B90">
            <v>11618</v>
          </cell>
          <cell r="C90" t="str">
            <v>0071305319</v>
          </cell>
          <cell r="D90" t="str">
            <v>CLARISTA AURELIA</v>
          </cell>
          <cell r="E90" t="str">
            <v>P</v>
          </cell>
          <cell r="F90" t="str">
            <v>L</v>
          </cell>
          <cell r="G90">
            <v>700000</v>
          </cell>
          <cell r="H90" t="str">
            <v>LUNAS</v>
          </cell>
          <cell r="I90" t="str">
            <v>8D</v>
          </cell>
          <cell r="J90">
            <v>44384</v>
          </cell>
          <cell r="K90" t="str">
            <v>V</v>
          </cell>
          <cell r="M90" t="str">
            <v>LUNAS</v>
          </cell>
          <cell r="N90">
            <v>0</v>
          </cell>
          <cell r="O90" t="str">
            <v>7B</v>
          </cell>
          <cell r="P90" t="str">
            <v>CLARISTA AURELIA</v>
          </cell>
          <cell r="R90" t="str">
            <v>8D</v>
          </cell>
          <cell r="S90" t="str">
            <v>V</v>
          </cell>
        </row>
        <row r="91">
          <cell r="B91">
            <v>11619</v>
          </cell>
          <cell r="C91" t="str">
            <v>0077508597</v>
          </cell>
          <cell r="D91" t="str">
            <v>DEDEK DHAMARTA</v>
          </cell>
          <cell r="E91" t="str">
            <v>L</v>
          </cell>
          <cell r="F91" t="str">
            <v>L</v>
          </cell>
          <cell r="G91">
            <v>700000</v>
          </cell>
          <cell r="H91" t="str">
            <v>LUNAS</v>
          </cell>
          <cell r="I91" t="str">
            <v>8F</v>
          </cell>
          <cell r="J91">
            <v>44383</v>
          </cell>
          <cell r="K91" t="str">
            <v>V</v>
          </cell>
          <cell r="M91" t="str">
            <v>LUNAS</v>
          </cell>
          <cell r="N91">
            <v>0</v>
          </cell>
          <cell r="O91" t="str">
            <v>7B</v>
          </cell>
          <cell r="P91" t="str">
            <v>DEDEK DHAMARTA</v>
          </cell>
          <cell r="R91" t="str">
            <v>8F</v>
          </cell>
          <cell r="S91" t="str">
            <v>V</v>
          </cell>
        </row>
        <row r="92">
          <cell r="B92">
            <v>11620</v>
          </cell>
          <cell r="C92" t="str">
            <v>0082822208</v>
          </cell>
          <cell r="D92" t="str">
            <v>ELZAHRA ARIA PUTRI ADIBA</v>
          </cell>
          <cell r="E92" t="str">
            <v>P</v>
          </cell>
          <cell r="F92" t="str">
            <v>L</v>
          </cell>
          <cell r="G92">
            <v>700000</v>
          </cell>
          <cell r="H92" t="str">
            <v>LUNAS</v>
          </cell>
          <cell r="I92" t="str">
            <v>8E</v>
          </cell>
          <cell r="J92">
            <v>44386</v>
          </cell>
          <cell r="M92" t="str">
            <v>LUNAS</v>
          </cell>
          <cell r="N92">
            <v>0</v>
          </cell>
          <cell r="O92" t="str">
            <v>7B</v>
          </cell>
          <cell r="P92" t="str">
            <v>ELZAHRA ARIA PUTRI ADIBA</v>
          </cell>
          <cell r="R92" t="str">
            <v>8E</v>
          </cell>
          <cell r="S92" t="str">
            <v>V</v>
          </cell>
        </row>
        <row r="93">
          <cell r="B93">
            <v>11621</v>
          </cell>
          <cell r="C93" t="str">
            <v>0081193420</v>
          </cell>
          <cell r="D93" t="str">
            <v>FAHMI AFRIANSAH</v>
          </cell>
          <cell r="E93" t="str">
            <v>L</v>
          </cell>
          <cell r="F93" t="str">
            <v>L</v>
          </cell>
          <cell r="G93">
            <v>700000</v>
          </cell>
          <cell r="H93" t="str">
            <v>LUNAS</v>
          </cell>
          <cell r="I93" t="str">
            <v>8A</v>
          </cell>
          <cell r="J93">
            <v>44377</v>
          </cell>
          <cell r="K93" t="str">
            <v>V</v>
          </cell>
          <cell r="M93" t="str">
            <v>LUNAS</v>
          </cell>
          <cell r="N93">
            <v>0</v>
          </cell>
          <cell r="O93" t="str">
            <v>7B</v>
          </cell>
          <cell r="P93" t="str">
            <v>FAHMI AFRIANSAH</v>
          </cell>
          <cell r="R93" t="str">
            <v>8A</v>
          </cell>
          <cell r="S93" t="str">
            <v>V</v>
          </cell>
        </row>
        <row r="94">
          <cell r="B94">
            <v>11622</v>
          </cell>
          <cell r="C94" t="str">
            <v>0079293734</v>
          </cell>
          <cell r="D94" t="str">
            <v>FAZA FAZLURRAHMAN MAULA ZIDAN HIDAYAT</v>
          </cell>
          <cell r="E94" t="str">
            <v>L</v>
          </cell>
          <cell r="F94" t="str">
            <v>L</v>
          </cell>
          <cell r="G94">
            <v>700000</v>
          </cell>
          <cell r="H94" t="str">
            <v>LUNAS</v>
          </cell>
          <cell r="I94" t="str">
            <v>8C</v>
          </cell>
          <cell r="J94">
            <v>44383</v>
          </cell>
          <cell r="M94" t="str">
            <v>LUNAS</v>
          </cell>
          <cell r="N94">
            <v>0</v>
          </cell>
          <cell r="O94" t="str">
            <v>7B</v>
          </cell>
          <cell r="P94" t="str">
            <v>FAZA FAZLURRAHMAN MAULA ZIDAN HIDAYAT</v>
          </cell>
          <cell r="R94" t="str">
            <v>8C</v>
          </cell>
          <cell r="S94" t="str">
            <v>V</v>
          </cell>
        </row>
        <row r="95">
          <cell r="B95">
            <v>11623</v>
          </cell>
          <cell r="C95" t="str">
            <v>0041900773</v>
          </cell>
          <cell r="D95" t="str">
            <v>GADING CEMPAKA</v>
          </cell>
          <cell r="E95" t="str">
            <v>P</v>
          </cell>
          <cell r="F95" t="str">
            <v>L</v>
          </cell>
          <cell r="G95">
            <v>700000</v>
          </cell>
          <cell r="H95" t="str">
            <v>LUNAS</v>
          </cell>
          <cell r="I95" t="str">
            <v>8F</v>
          </cell>
          <cell r="J95">
            <v>44387</v>
          </cell>
          <cell r="K95" t="str">
            <v>V</v>
          </cell>
          <cell r="M95" t="str">
            <v>LUNAS</v>
          </cell>
          <cell r="N95">
            <v>0</v>
          </cell>
          <cell r="O95" t="str">
            <v>7B</v>
          </cell>
          <cell r="P95" t="str">
            <v>GADING CEMPAKA</v>
          </cell>
          <cell r="R95" t="str">
            <v>8F</v>
          </cell>
          <cell r="S95" t="str">
            <v>V</v>
          </cell>
        </row>
        <row r="96">
          <cell r="B96">
            <v>11624</v>
          </cell>
          <cell r="C96" t="str">
            <v>0073451783</v>
          </cell>
          <cell r="D96" t="str">
            <v>INTAN ZAHRA MAHARANI</v>
          </cell>
          <cell r="E96" t="str">
            <v>P</v>
          </cell>
          <cell r="F96" t="str">
            <v>L</v>
          </cell>
          <cell r="G96">
            <v>700000</v>
          </cell>
          <cell r="H96" t="str">
            <v>LUNAS</v>
          </cell>
          <cell r="I96" t="str">
            <v>8A</v>
          </cell>
          <cell r="J96">
            <v>44385</v>
          </cell>
          <cell r="K96" t="str">
            <v>V</v>
          </cell>
          <cell r="M96" t="str">
            <v>LUNAS</v>
          </cell>
          <cell r="N96">
            <v>0</v>
          </cell>
          <cell r="O96" t="str">
            <v>7B</v>
          </cell>
          <cell r="P96" t="str">
            <v>INTAN ZAHRA MAHARANI</v>
          </cell>
          <cell r="R96" t="str">
            <v>8A</v>
          </cell>
          <cell r="S96" t="str">
            <v>V</v>
          </cell>
        </row>
        <row r="97">
          <cell r="B97">
            <v>11625</v>
          </cell>
          <cell r="C97" t="str">
            <v>0082849049</v>
          </cell>
          <cell r="D97" t="str">
            <v>JIHAN FAYRUZI</v>
          </cell>
          <cell r="E97" t="str">
            <v>P</v>
          </cell>
          <cell r="F97" t="str">
            <v>L</v>
          </cell>
          <cell r="G97">
            <v>700000</v>
          </cell>
          <cell r="H97" t="str">
            <v>LUNAS</v>
          </cell>
          <cell r="I97" t="str">
            <v>8C</v>
          </cell>
          <cell r="J97">
            <v>44384</v>
          </cell>
          <cell r="K97" t="str">
            <v>V</v>
          </cell>
          <cell r="M97" t="str">
            <v>LUNAS</v>
          </cell>
          <cell r="N97">
            <v>0</v>
          </cell>
          <cell r="O97" t="str">
            <v>7B</v>
          </cell>
          <cell r="P97" t="str">
            <v>JIHAN FAYRUZI</v>
          </cell>
          <cell r="R97" t="str">
            <v>8C</v>
          </cell>
          <cell r="S97" t="str">
            <v>V</v>
          </cell>
        </row>
        <row r="98">
          <cell r="B98">
            <v>11626</v>
          </cell>
          <cell r="C98" t="str">
            <v>0072602905</v>
          </cell>
          <cell r="D98" t="str">
            <v>JULIAN AKHMAL FADILA</v>
          </cell>
          <cell r="E98" t="str">
            <v>L</v>
          </cell>
          <cell r="F98" t="str">
            <v>L</v>
          </cell>
          <cell r="G98">
            <v>700000</v>
          </cell>
          <cell r="H98" t="str">
            <v>LUNAS</v>
          </cell>
          <cell r="I98" t="str">
            <v>8D</v>
          </cell>
          <cell r="J98">
            <v>44389</v>
          </cell>
          <cell r="M98" t="str">
            <v>LUNAS</v>
          </cell>
          <cell r="N98">
            <v>0</v>
          </cell>
          <cell r="O98" t="str">
            <v>7B</v>
          </cell>
          <cell r="P98" t="str">
            <v>JULIAN AKHMAL FADILA</v>
          </cell>
          <cell r="R98" t="str">
            <v>8D</v>
          </cell>
          <cell r="S98" t="str">
            <v>V</v>
          </cell>
        </row>
        <row r="99">
          <cell r="B99">
            <v>11627</v>
          </cell>
          <cell r="C99" t="str">
            <v>0084015458</v>
          </cell>
          <cell r="D99" t="str">
            <v>KEYZA AULIA FARADILA</v>
          </cell>
          <cell r="E99" t="str">
            <v>P</v>
          </cell>
          <cell r="F99" t="str">
            <v>L</v>
          </cell>
          <cell r="G99">
            <v>700000</v>
          </cell>
          <cell r="H99" t="str">
            <v>LUNAS</v>
          </cell>
          <cell r="I99" t="str">
            <v>8D</v>
          </cell>
          <cell r="J99">
            <v>44384</v>
          </cell>
          <cell r="K99" t="str">
            <v>V</v>
          </cell>
          <cell r="M99" t="str">
            <v>LUNAS</v>
          </cell>
          <cell r="N99">
            <v>0</v>
          </cell>
          <cell r="O99" t="str">
            <v>7B</v>
          </cell>
          <cell r="P99" t="str">
            <v>KEYZA AULIA FARADILA</v>
          </cell>
          <cell r="R99" t="str">
            <v>8D</v>
          </cell>
          <cell r="S99" t="str">
            <v>V</v>
          </cell>
        </row>
        <row r="100">
          <cell r="B100">
            <v>11628</v>
          </cell>
          <cell r="C100" t="str">
            <v>0072858368</v>
          </cell>
          <cell r="D100" t="str">
            <v>LINGGA PRASETYO UTOMO</v>
          </cell>
          <cell r="E100" t="str">
            <v>L</v>
          </cell>
          <cell r="F100" t="str">
            <v>B</v>
          </cell>
          <cell r="G100">
            <v>300000</v>
          </cell>
          <cell r="H100">
            <v>400000</v>
          </cell>
          <cell r="I100" t="str">
            <v>8E</v>
          </cell>
          <cell r="J100">
            <v>44375</v>
          </cell>
          <cell r="K100" t="str">
            <v>V</v>
          </cell>
          <cell r="M100">
            <v>400000</v>
          </cell>
          <cell r="N100">
            <v>400000</v>
          </cell>
          <cell r="O100" t="str">
            <v>7B</v>
          </cell>
          <cell r="P100" t="str">
            <v>LINGGA PRASETYO UTOMO</v>
          </cell>
          <cell r="R100" t="str">
            <v>8E</v>
          </cell>
          <cell r="S100" t="str">
            <v>V</v>
          </cell>
        </row>
        <row r="101">
          <cell r="B101">
            <v>11629</v>
          </cell>
          <cell r="C101" t="str">
            <v>0086923219</v>
          </cell>
          <cell r="D101" t="str">
            <v>MADYA AMANDA ZIVA</v>
          </cell>
          <cell r="E101" t="str">
            <v>P</v>
          </cell>
          <cell r="F101" t="str">
            <v>L</v>
          </cell>
          <cell r="G101">
            <v>700000</v>
          </cell>
          <cell r="H101" t="str">
            <v>LUNAS</v>
          </cell>
          <cell r="I101" t="str">
            <v>8E</v>
          </cell>
          <cell r="J101">
            <v>44379</v>
          </cell>
          <cell r="K101" t="str">
            <v>V</v>
          </cell>
          <cell r="M101" t="str">
            <v>LUNAS</v>
          </cell>
          <cell r="N101">
            <v>0</v>
          </cell>
          <cell r="O101" t="str">
            <v>7B</v>
          </cell>
          <cell r="P101" t="str">
            <v>MADYA AMANDA ZIVA</v>
          </cell>
          <cell r="R101" t="str">
            <v>8E</v>
          </cell>
          <cell r="S101" t="str">
            <v>V</v>
          </cell>
        </row>
        <row r="102">
          <cell r="B102">
            <v>11630</v>
          </cell>
          <cell r="C102" t="str">
            <v>0085652155</v>
          </cell>
          <cell r="D102" t="str">
            <v>MOCHAMAD NADHIF AL-GHOZALI</v>
          </cell>
          <cell r="E102" t="str">
            <v>L</v>
          </cell>
          <cell r="F102" t="str">
            <v>L</v>
          </cell>
          <cell r="G102">
            <v>700000</v>
          </cell>
          <cell r="H102" t="str">
            <v>LUNAS</v>
          </cell>
          <cell r="I102" t="str">
            <v>8E</v>
          </cell>
          <cell r="J102">
            <v>44386</v>
          </cell>
          <cell r="K102" t="str">
            <v>V</v>
          </cell>
          <cell r="M102" t="str">
            <v>LUNAS</v>
          </cell>
          <cell r="N102">
            <v>0</v>
          </cell>
          <cell r="O102" t="str">
            <v>7B</v>
          </cell>
          <cell r="P102" t="str">
            <v>MOCHAMAD NADHIF AL-GHOZALI</v>
          </cell>
          <cell r="R102" t="str">
            <v>8E</v>
          </cell>
          <cell r="S102" t="str">
            <v>V</v>
          </cell>
        </row>
        <row r="103">
          <cell r="B103">
            <v>11631</v>
          </cell>
          <cell r="C103" t="str">
            <v>0088726199</v>
          </cell>
          <cell r="D103" t="str">
            <v>MUHAMAD REIHAN ILHAM FIRNANDA</v>
          </cell>
          <cell r="E103" t="str">
            <v>L</v>
          </cell>
          <cell r="G103">
            <v>0</v>
          </cell>
          <cell r="H103" t="str">
            <v/>
          </cell>
          <cell r="I103" t="str">
            <v/>
          </cell>
          <cell r="M103">
            <v>700000</v>
          </cell>
          <cell r="N103">
            <v>700000</v>
          </cell>
          <cell r="O103" t="str">
            <v>7B</v>
          </cell>
          <cell r="P103" t="str">
            <v>MUHAMAD REIHAN ILHAM FIRNANDA</v>
          </cell>
          <cell r="R103" t="str">
            <v>8A</v>
          </cell>
          <cell r="S103" t="str">
            <v xml:space="preserve"> </v>
          </cell>
        </row>
        <row r="104">
          <cell r="B104">
            <v>11632</v>
          </cell>
          <cell r="C104" t="str">
            <v>0085809672</v>
          </cell>
          <cell r="D104" t="str">
            <v>MUHAMMAD FARREL HARFIANSYAH</v>
          </cell>
          <cell r="E104" t="str">
            <v>L</v>
          </cell>
          <cell r="F104" t="str">
            <v>L</v>
          </cell>
          <cell r="G104">
            <v>700000</v>
          </cell>
          <cell r="H104" t="str">
            <v>LUNAS</v>
          </cell>
          <cell r="I104" t="str">
            <v>8C</v>
          </cell>
          <cell r="J104">
            <v>44387</v>
          </cell>
          <cell r="K104" t="str">
            <v>V</v>
          </cell>
          <cell r="M104" t="str">
            <v>LUNAS</v>
          </cell>
          <cell r="N104">
            <v>0</v>
          </cell>
          <cell r="O104" t="str">
            <v>7B</v>
          </cell>
          <cell r="P104" t="str">
            <v>MUHAMMAD FARREL HARFIANSYAH</v>
          </cell>
          <cell r="R104" t="str">
            <v>8C</v>
          </cell>
          <cell r="S104" t="str">
            <v>V</v>
          </cell>
        </row>
        <row r="105">
          <cell r="B105">
            <v>11633</v>
          </cell>
          <cell r="C105" t="str">
            <v>0075535250</v>
          </cell>
          <cell r="D105" t="str">
            <v>MUHAMMAD RIFKY SHANKARA IWANAMI</v>
          </cell>
          <cell r="E105" t="str">
            <v>L</v>
          </cell>
          <cell r="F105" t="str">
            <v>L</v>
          </cell>
          <cell r="G105">
            <v>700000</v>
          </cell>
          <cell r="H105" t="str">
            <v>LUNAS</v>
          </cell>
          <cell r="I105" t="str">
            <v>8D</v>
          </cell>
          <cell r="J105">
            <v>44365</v>
          </cell>
          <cell r="M105" t="str">
            <v>LUNAS</v>
          </cell>
          <cell r="N105">
            <v>0</v>
          </cell>
          <cell r="O105" t="str">
            <v>7B</v>
          </cell>
          <cell r="P105" t="str">
            <v>MUHAMMAD RIFKY SHANKARA IWANAMI</v>
          </cell>
          <cell r="R105" t="str">
            <v>8D</v>
          </cell>
          <cell r="S105" t="str">
            <v>V</v>
          </cell>
        </row>
        <row r="106">
          <cell r="B106">
            <v>11634</v>
          </cell>
          <cell r="C106" t="str">
            <v>0081055349</v>
          </cell>
          <cell r="D106" t="str">
            <v>NABILLA CANDY YUANITA SYAHPUTRI</v>
          </cell>
          <cell r="E106" t="str">
            <v>P</v>
          </cell>
          <cell r="F106" t="str">
            <v>L</v>
          </cell>
          <cell r="G106">
            <v>700000</v>
          </cell>
          <cell r="H106" t="str">
            <v>LUNAS</v>
          </cell>
          <cell r="I106" t="str">
            <v>8F</v>
          </cell>
          <cell r="J106">
            <v>44382</v>
          </cell>
          <cell r="K106" t="str">
            <v>V</v>
          </cell>
          <cell r="M106" t="str">
            <v>LUNAS</v>
          </cell>
          <cell r="N106">
            <v>0</v>
          </cell>
          <cell r="O106" t="str">
            <v>7B</v>
          </cell>
          <cell r="P106" t="str">
            <v>NABILLA CANDY YUANITA SYAHPUTRI</v>
          </cell>
          <cell r="R106" t="str">
            <v>8F</v>
          </cell>
          <cell r="S106" t="str">
            <v>V</v>
          </cell>
        </row>
        <row r="107">
          <cell r="B107">
            <v>11635</v>
          </cell>
          <cell r="C107" t="str">
            <v>0072977494</v>
          </cell>
          <cell r="D107" t="str">
            <v>NASYA DUANTA ROSIANE</v>
          </cell>
          <cell r="E107" t="str">
            <v>P</v>
          </cell>
          <cell r="F107" t="str">
            <v>L</v>
          </cell>
          <cell r="G107">
            <v>700000</v>
          </cell>
          <cell r="H107" t="str">
            <v>LUNAS</v>
          </cell>
          <cell r="I107" t="str">
            <v>8A</v>
          </cell>
          <cell r="J107">
            <v>44387</v>
          </cell>
          <cell r="M107" t="str">
            <v>LUNAS</v>
          </cell>
          <cell r="N107">
            <v>0</v>
          </cell>
          <cell r="O107" t="str">
            <v>7B</v>
          </cell>
          <cell r="P107" t="str">
            <v>NASYA DUANTA ROSIANE</v>
          </cell>
          <cell r="R107" t="str">
            <v>8A</v>
          </cell>
          <cell r="S107" t="str">
            <v>V</v>
          </cell>
        </row>
        <row r="108">
          <cell r="B108">
            <v>11636</v>
          </cell>
          <cell r="C108" t="str">
            <v>0085157891</v>
          </cell>
          <cell r="D108" t="str">
            <v>NAUFAL RIZKI PRASETYO</v>
          </cell>
          <cell r="E108" t="str">
            <v>L</v>
          </cell>
          <cell r="F108" t="str">
            <v>B</v>
          </cell>
          <cell r="G108">
            <v>100000</v>
          </cell>
          <cell r="H108">
            <v>600000</v>
          </cell>
          <cell r="I108" t="str">
            <v>8F</v>
          </cell>
          <cell r="J108">
            <v>44389</v>
          </cell>
          <cell r="K108" t="str">
            <v>V</v>
          </cell>
          <cell r="M108">
            <v>600000</v>
          </cell>
          <cell r="N108">
            <v>600000</v>
          </cell>
          <cell r="O108" t="str">
            <v>7B</v>
          </cell>
          <cell r="P108" t="str">
            <v>NAUFAL RIZKI PRASETYO</v>
          </cell>
          <cell r="R108" t="str">
            <v>8F</v>
          </cell>
          <cell r="S108" t="str">
            <v>V</v>
          </cell>
        </row>
        <row r="109">
          <cell r="B109">
            <v>11637</v>
          </cell>
          <cell r="C109" t="str">
            <v>0078560144</v>
          </cell>
          <cell r="D109" t="str">
            <v>PALUPI CAHYA NINGTYAS</v>
          </cell>
          <cell r="E109" t="str">
            <v>P</v>
          </cell>
          <cell r="F109" t="str">
            <v>B</v>
          </cell>
          <cell r="G109">
            <v>300000</v>
          </cell>
          <cell r="H109">
            <v>400000</v>
          </cell>
          <cell r="I109" t="str">
            <v>8C</v>
          </cell>
          <cell r="J109">
            <v>44375</v>
          </cell>
          <cell r="M109">
            <v>400000</v>
          </cell>
          <cell r="N109">
            <v>400000</v>
          </cell>
          <cell r="O109" t="str">
            <v>7B</v>
          </cell>
          <cell r="P109" t="str">
            <v>PALUPI CAHYA NINGTYAS</v>
          </cell>
          <cell r="R109" t="str">
            <v>8C</v>
          </cell>
          <cell r="S109" t="str">
            <v>V</v>
          </cell>
        </row>
        <row r="110">
          <cell r="B110">
            <v>11638</v>
          </cell>
          <cell r="C110" t="str">
            <v>0082036839</v>
          </cell>
          <cell r="D110" t="str">
            <v>PAUNDRA GADING YUDISTIRA</v>
          </cell>
          <cell r="E110" t="str">
            <v>L</v>
          </cell>
          <cell r="G110">
            <v>0</v>
          </cell>
          <cell r="H110" t="str">
            <v/>
          </cell>
          <cell r="I110" t="str">
            <v/>
          </cell>
          <cell r="M110">
            <v>700000</v>
          </cell>
          <cell r="N110">
            <v>700000</v>
          </cell>
          <cell r="O110" t="str">
            <v>7B</v>
          </cell>
          <cell r="P110" t="str">
            <v>PAUNDRA GADING YUDISTIRA</v>
          </cell>
          <cell r="R110" t="str">
            <v>8F</v>
          </cell>
          <cell r="S110" t="str">
            <v xml:space="preserve"> </v>
          </cell>
        </row>
        <row r="111">
          <cell r="B111">
            <v>11639</v>
          </cell>
          <cell r="C111" t="str">
            <v>0084931252</v>
          </cell>
          <cell r="D111" t="str">
            <v>RASYA MAULANA WAHYU SATRIA UTAMA</v>
          </cell>
          <cell r="E111" t="str">
            <v>L</v>
          </cell>
          <cell r="F111" t="str">
            <v>L</v>
          </cell>
          <cell r="G111">
            <v>700000</v>
          </cell>
          <cell r="H111" t="str">
            <v>LUNAS</v>
          </cell>
          <cell r="I111" t="str">
            <v>8A</v>
          </cell>
          <cell r="J111">
            <v>44386</v>
          </cell>
          <cell r="M111" t="str">
            <v>LUNAS</v>
          </cell>
          <cell r="N111">
            <v>0</v>
          </cell>
          <cell r="O111" t="str">
            <v>7B</v>
          </cell>
          <cell r="P111" t="str">
            <v>RASYA MAULANA WAHYU SATRIA UTAMA</v>
          </cell>
          <cell r="R111" t="str">
            <v>8A</v>
          </cell>
          <cell r="S111" t="str">
            <v>V</v>
          </cell>
        </row>
        <row r="112">
          <cell r="B112">
            <v>11640</v>
          </cell>
          <cell r="C112" t="str">
            <v>0088864492</v>
          </cell>
          <cell r="D112" t="str">
            <v>RENANING TYAS PUTRI NURWANTI</v>
          </cell>
          <cell r="E112" t="str">
            <v>P</v>
          </cell>
          <cell r="F112" t="str">
            <v>L</v>
          </cell>
          <cell r="G112">
            <v>700000</v>
          </cell>
          <cell r="H112" t="str">
            <v>LUNAS</v>
          </cell>
          <cell r="I112" t="str">
            <v>8D</v>
          </cell>
          <cell r="J112">
            <v>44383</v>
          </cell>
          <cell r="K112" t="str">
            <v>V</v>
          </cell>
          <cell r="M112" t="str">
            <v>LUNAS</v>
          </cell>
          <cell r="N112">
            <v>0</v>
          </cell>
          <cell r="O112" t="str">
            <v>7B</v>
          </cell>
          <cell r="P112" t="str">
            <v>RENANING TYAS PUTRI NURWANTI</v>
          </cell>
          <cell r="R112" t="str">
            <v>8D</v>
          </cell>
          <cell r="S112" t="str">
            <v>V</v>
          </cell>
        </row>
        <row r="113">
          <cell r="B113">
            <v>11641</v>
          </cell>
          <cell r="C113" t="str">
            <v>0053607034</v>
          </cell>
          <cell r="D113" t="str">
            <v>SANDI KURNIA PAMUNGKAS</v>
          </cell>
          <cell r="E113" t="str">
            <v>L</v>
          </cell>
          <cell r="G113">
            <v>0</v>
          </cell>
          <cell r="H113" t="str">
            <v/>
          </cell>
          <cell r="I113" t="str">
            <v/>
          </cell>
          <cell r="M113">
            <v>700000</v>
          </cell>
          <cell r="N113">
            <v>700000</v>
          </cell>
          <cell r="O113" t="str">
            <v>7B</v>
          </cell>
          <cell r="P113" t="str">
            <v>SANDI KURNIA PAMUNGKAS</v>
          </cell>
          <cell r="R113" t="str">
            <v>8C</v>
          </cell>
          <cell r="S113" t="str">
            <v xml:space="preserve"> </v>
          </cell>
        </row>
        <row r="114">
          <cell r="B114">
            <v>11642</v>
          </cell>
          <cell r="C114" t="str">
            <v>0078890929</v>
          </cell>
          <cell r="D114" t="str">
            <v>SAPRILIA NOVA</v>
          </cell>
          <cell r="E114" t="str">
            <v>P</v>
          </cell>
          <cell r="F114" t="str">
            <v>L</v>
          </cell>
          <cell r="G114">
            <v>700000</v>
          </cell>
          <cell r="H114" t="str">
            <v>LUNAS</v>
          </cell>
          <cell r="I114" t="str">
            <v>8E</v>
          </cell>
          <cell r="J114">
            <v>44378</v>
          </cell>
          <cell r="K114" t="str">
            <v>V</v>
          </cell>
          <cell r="M114" t="str">
            <v>LUNAS</v>
          </cell>
          <cell r="N114">
            <v>0</v>
          </cell>
          <cell r="O114" t="str">
            <v>7B</v>
          </cell>
          <cell r="P114" t="str">
            <v>SAPRILIA NOVA</v>
          </cell>
          <cell r="R114" t="str">
            <v>8E</v>
          </cell>
          <cell r="S114" t="str">
            <v>V</v>
          </cell>
        </row>
        <row r="115">
          <cell r="B115">
            <v>11643</v>
          </cell>
          <cell r="C115" t="str">
            <v>0079059174</v>
          </cell>
          <cell r="D115" t="str">
            <v>SUHANI FEBRIYANI</v>
          </cell>
          <cell r="E115" t="str">
            <v>P</v>
          </cell>
          <cell r="F115" t="str">
            <v>B</v>
          </cell>
          <cell r="G115">
            <v>200000</v>
          </cell>
          <cell r="H115">
            <v>500000</v>
          </cell>
          <cell r="I115" t="str">
            <v>8F</v>
          </cell>
          <cell r="M115">
            <v>500000</v>
          </cell>
          <cell r="N115">
            <v>500000</v>
          </cell>
          <cell r="O115" t="str">
            <v>7B</v>
          </cell>
          <cell r="P115" t="str">
            <v>SUHANI FEBRIYANI</v>
          </cell>
          <cell r="R115" t="str">
            <v>8F</v>
          </cell>
          <cell r="S115" t="str">
            <v>V</v>
          </cell>
        </row>
        <row r="116">
          <cell r="B116">
            <v>11644</v>
          </cell>
          <cell r="C116" t="str">
            <v>0075553918</v>
          </cell>
          <cell r="D116" t="str">
            <v>VEGA VIOLA AURELLITA</v>
          </cell>
          <cell r="E116" t="str">
            <v>P</v>
          </cell>
          <cell r="F116" t="str">
            <v>L</v>
          </cell>
          <cell r="G116">
            <v>700000</v>
          </cell>
          <cell r="H116" t="str">
            <v>LUNAS</v>
          </cell>
          <cell r="I116" t="str">
            <v>8A</v>
          </cell>
          <cell r="J116">
            <v>44386</v>
          </cell>
          <cell r="K116" t="str">
            <v>V</v>
          </cell>
          <cell r="M116" t="str">
            <v>LUNAS</v>
          </cell>
          <cell r="N116">
            <v>0</v>
          </cell>
          <cell r="O116" t="str">
            <v>7B</v>
          </cell>
          <cell r="P116" t="str">
            <v>VEGA VIOLA AURELLITA</v>
          </cell>
          <cell r="R116" t="str">
            <v>8A</v>
          </cell>
          <cell r="S116" t="str">
            <v>V</v>
          </cell>
        </row>
        <row r="117">
          <cell r="B117">
            <v>11645</v>
          </cell>
          <cell r="C117" t="str">
            <v>0083264724</v>
          </cell>
          <cell r="D117" t="str">
            <v>VIRGIAWAN YURO N</v>
          </cell>
          <cell r="E117" t="str">
            <v>L</v>
          </cell>
          <cell r="F117" t="str">
            <v>L</v>
          </cell>
          <cell r="G117">
            <v>700000</v>
          </cell>
          <cell r="H117" t="str">
            <v>LUNAS</v>
          </cell>
          <cell r="I117" t="str">
            <v>8D</v>
          </cell>
          <cell r="J117">
            <v>44375</v>
          </cell>
          <cell r="K117" t="str">
            <v>V</v>
          </cell>
          <cell r="M117" t="str">
            <v>LUNAS</v>
          </cell>
          <cell r="N117">
            <v>0</v>
          </cell>
          <cell r="O117" t="str">
            <v>7B</v>
          </cell>
          <cell r="P117" t="str">
            <v>VIRGIAWAN YURO N</v>
          </cell>
          <cell r="R117" t="str">
            <v>8D</v>
          </cell>
          <cell r="S117" t="str">
            <v>V</v>
          </cell>
        </row>
        <row r="118">
          <cell r="M118">
            <v>700000</v>
          </cell>
          <cell r="N118">
            <v>700000</v>
          </cell>
          <cell r="O118" t="str">
            <v>7B</v>
          </cell>
          <cell r="P118">
            <v>0</v>
          </cell>
          <cell r="R118" t="e">
            <v>#N/A</v>
          </cell>
          <cell r="S118" t="str">
            <v xml:space="preserve"> </v>
          </cell>
        </row>
        <row r="119">
          <cell r="M119">
            <v>700000</v>
          </cell>
          <cell r="N119">
            <v>700000</v>
          </cell>
          <cell r="O119" t="str">
            <v>7B</v>
          </cell>
          <cell r="P119">
            <v>0</v>
          </cell>
        </row>
        <row r="120">
          <cell r="M120">
            <v>700000</v>
          </cell>
          <cell r="N120">
            <v>700000</v>
          </cell>
          <cell r="O120" t="str">
            <v>7B</v>
          </cell>
          <cell r="P120">
            <v>0</v>
          </cell>
        </row>
        <row r="121">
          <cell r="O121" t="str">
            <v>7B</v>
          </cell>
          <cell r="P121">
            <v>0</v>
          </cell>
        </row>
        <row r="122">
          <cell r="D122" t="str">
            <v>DU</v>
          </cell>
          <cell r="F122">
            <v>32</v>
          </cell>
          <cell r="O122" t="str">
            <v>7B</v>
          </cell>
          <cell r="P122" t="str">
            <v>DU</v>
          </cell>
        </row>
        <row r="123">
          <cell r="O123" t="str">
            <v>7B</v>
          </cell>
          <cell r="P123">
            <v>0</v>
          </cell>
        </row>
        <row r="124">
          <cell r="O124" t="str">
            <v>7B</v>
          </cell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B127" t="str">
            <v>L =</v>
          </cell>
          <cell r="C127">
            <v>18</v>
          </cell>
          <cell r="I127" t="str">
            <v>Wali Kelas,</v>
          </cell>
          <cell r="P127">
            <v>0</v>
          </cell>
        </row>
        <row r="128">
          <cell r="B128" t="str">
            <v>P =</v>
          </cell>
          <cell r="C128">
            <v>18</v>
          </cell>
          <cell r="P128">
            <v>0</v>
          </cell>
        </row>
        <row r="129">
          <cell r="B129" t="str">
            <v>JML =</v>
          </cell>
          <cell r="C129">
            <v>36</v>
          </cell>
          <cell r="P129">
            <v>0</v>
          </cell>
        </row>
        <row r="130">
          <cell r="P130">
            <v>0</v>
          </cell>
        </row>
        <row r="131">
          <cell r="I131" t="str">
            <v>KI MIFTACHUL HUDA, S.Pd</v>
          </cell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B154" t="str">
            <v>7C</v>
          </cell>
          <cell r="P154">
            <v>0</v>
          </cell>
        </row>
        <row r="155">
          <cell r="B155" t="str">
            <v>NIS</v>
          </cell>
          <cell r="C155" t="str">
            <v>NISN</v>
          </cell>
          <cell r="D155" t="str">
            <v>NAMA SISWA</v>
          </cell>
          <cell r="E155" t="str">
            <v>L/P</v>
          </cell>
          <cell r="F155" t="str">
            <v>DU</v>
          </cell>
          <cell r="G155" t="str">
            <v>RP</v>
          </cell>
          <cell r="H155" t="str">
            <v>KEKURANGAN</v>
          </cell>
          <cell r="I155" t="str">
            <v>KLS BARU</v>
          </cell>
          <cell r="J155" t="str">
            <v>TGL DU</v>
          </cell>
          <cell r="K155" t="str">
            <v>RAPOT</v>
          </cell>
          <cell r="P155" t="str">
            <v>NAMA SISWA</v>
          </cell>
          <cell r="R155" t="str">
            <v>KLS BARU</v>
          </cell>
          <cell r="S155" t="str">
            <v>sdh DU</v>
          </cell>
        </row>
        <row r="156">
          <cell r="B156">
            <v>11646</v>
          </cell>
          <cell r="C156" t="str">
            <v>0083122411</v>
          </cell>
          <cell r="D156" t="str">
            <v>ALDILA FIRMANSYAH</v>
          </cell>
          <cell r="E156" t="str">
            <v>L</v>
          </cell>
          <cell r="F156" t="str">
            <v>L</v>
          </cell>
          <cell r="G156">
            <v>700000</v>
          </cell>
          <cell r="H156" t="str">
            <v>LUNAS</v>
          </cell>
          <cell r="I156" t="str">
            <v>8A</v>
          </cell>
          <cell r="J156">
            <v>44376</v>
          </cell>
          <cell r="K156" t="str">
            <v>V</v>
          </cell>
          <cell r="M156" t="str">
            <v>LUNAS</v>
          </cell>
          <cell r="N156">
            <v>0</v>
          </cell>
          <cell r="O156" t="str">
            <v>7C</v>
          </cell>
          <cell r="P156" t="str">
            <v>ALDILA FIRMANSYAH</v>
          </cell>
          <cell r="R156" t="str">
            <v>8A</v>
          </cell>
          <cell r="S156" t="str">
            <v>V</v>
          </cell>
        </row>
        <row r="157">
          <cell r="B157">
            <v>11647</v>
          </cell>
          <cell r="C157" t="str">
            <v>0071349063</v>
          </cell>
          <cell r="D157" t="str">
            <v>ALIEF FITRAH DINE OKTELIAN</v>
          </cell>
          <cell r="E157" t="str">
            <v>P</v>
          </cell>
          <cell r="F157" t="str">
            <v>L</v>
          </cell>
          <cell r="G157">
            <v>700000</v>
          </cell>
          <cell r="H157" t="str">
            <v>LUNAS</v>
          </cell>
          <cell r="I157" t="str">
            <v>8F</v>
          </cell>
          <cell r="J157">
            <v>44386</v>
          </cell>
          <cell r="K157" t="str">
            <v>V</v>
          </cell>
          <cell r="M157" t="str">
            <v>LUNAS</v>
          </cell>
          <cell r="N157">
            <v>0</v>
          </cell>
          <cell r="O157" t="str">
            <v>7C</v>
          </cell>
          <cell r="P157" t="str">
            <v>ALIEF FITRAH DINE OKTELIAN</v>
          </cell>
          <cell r="R157" t="str">
            <v>8F</v>
          </cell>
          <cell r="S157" t="str">
            <v>V</v>
          </cell>
        </row>
        <row r="158">
          <cell r="B158">
            <v>11648</v>
          </cell>
          <cell r="C158" t="str">
            <v>0075390273</v>
          </cell>
          <cell r="D158" t="str">
            <v>ALYA DWI ARIANI</v>
          </cell>
          <cell r="E158" t="str">
            <v>P</v>
          </cell>
          <cell r="G158">
            <v>0</v>
          </cell>
          <cell r="H158" t="str">
            <v/>
          </cell>
          <cell r="I158" t="str">
            <v/>
          </cell>
          <cell r="M158">
            <v>700000</v>
          </cell>
          <cell r="N158">
            <v>700000</v>
          </cell>
          <cell r="O158" t="str">
            <v>7C</v>
          </cell>
          <cell r="P158" t="str">
            <v>ALYA DWI ARIANI</v>
          </cell>
          <cell r="R158" t="str">
            <v>8B</v>
          </cell>
          <cell r="S158" t="str">
            <v xml:space="preserve"> </v>
          </cell>
        </row>
        <row r="159">
          <cell r="B159">
            <v>11649</v>
          </cell>
          <cell r="C159" t="str">
            <v>0074762729</v>
          </cell>
          <cell r="D159" t="str">
            <v>ANISA RAMADHANI</v>
          </cell>
          <cell r="G159">
            <v>0</v>
          </cell>
          <cell r="H159" t="str">
            <v/>
          </cell>
          <cell r="I159" t="str">
            <v/>
          </cell>
          <cell r="M159">
            <v>700000</v>
          </cell>
          <cell r="N159">
            <v>700000</v>
          </cell>
          <cell r="O159" t="str">
            <v>7C</v>
          </cell>
          <cell r="P159" t="str">
            <v>ANISA RAMADHANI</v>
          </cell>
          <cell r="R159" t="e">
            <v>#N/A</v>
          </cell>
          <cell r="S159" t="str">
            <v xml:space="preserve"> </v>
          </cell>
        </row>
        <row r="160">
          <cell r="B160">
            <v>11650</v>
          </cell>
          <cell r="C160" t="str">
            <v>0079014372</v>
          </cell>
          <cell r="D160" t="str">
            <v>ARSYA ANEDYA SAKTI</v>
          </cell>
          <cell r="E160" t="str">
            <v>L</v>
          </cell>
          <cell r="F160" t="str">
            <v>L</v>
          </cell>
          <cell r="G160">
            <v>700000</v>
          </cell>
          <cell r="H160" t="str">
            <v>LUNAS</v>
          </cell>
          <cell r="I160" t="str">
            <v>8B</v>
          </cell>
          <cell r="J160">
            <v>44389</v>
          </cell>
          <cell r="M160" t="str">
            <v>LUNAS</v>
          </cell>
          <cell r="N160">
            <v>0</v>
          </cell>
          <cell r="O160" t="str">
            <v>7C</v>
          </cell>
          <cell r="P160" t="str">
            <v>ARSYA ANEDYA SAKTI</v>
          </cell>
          <cell r="R160" t="str">
            <v>8B</v>
          </cell>
          <cell r="S160" t="str">
            <v>V</v>
          </cell>
        </row>
        <row r="161">
          <cell r="B161">
            <v>11651</v>
          </cell>
          <cell r="C161" t="str">
            <v>007966490</v>
          </cell>
          <cell r="D161" t="str">
            <v>AULIA PUAN PRAMUDHITA</v>
          </cell>
          <cell r="E161" t="str">
            <v>P</v>
          </cell>
          <cell r="F161" t="str">
            <v>L</v>
          </cell>
          <cell r="G161">
            <v>700000</v>
          </cell>
          <cell r="H161" t="str">
            <v>LUNAS</v>
          </cell>
          <cell r="I161" t="str">
            <v>8F</v>
          </cell>
          <cell r="J161">
            <v>44386</v>
          </cell>
          <cell r="K161" t="str">
            <v>V</v>
          </cell>
          <cell r="M161" t="str">
            <v>LUNAS</v>
          </cell>
          <cell r="N161">
            <v>0</v>
          </cell>
          <cell r="O161" t="str">
            <v>7C</v>
          </cell>
          <cell r="P161" t="str">
            <v>AULIA PUAN PRAMUDHITA</v>
          </cell>
          <cell r="R161" t="str">
            <v>8F</v>
          </cell>
          <cell r="S161" t="str">
            <v>V</v>
          </cell>
        </row>
        <row r="162">
          <cell r="B162">
            <v>11652</v>
          </cell>
          <cell r="C162" t="str">
            <v>0071613149</v>
          </cell>
          <cell r="D162" t="str">
            <v>CHELSEA OLIVERA</v>
          </cell>
          <cell r="E162" t="str">
            <v>P</v>
          </cell>
          <cell r="F162" t="str">
            <v>L</v>
          </cell>
          <cell r="G162">
            <v>700000</v>
          </cell>
          <cell r="H162" t="str">
            <v>LUNAS</v>
          </cell>
          <cell r="I162" t="str">
            <v>8E</v>
          </cell>
          <cell r="J162">
            <v>44382</v>
          </cell>
          <cell r="K162" t="str">
            <v>V</v>
          </cell>
          <cell r="M162" t="str">
            <v>LUNAS</v>
          </cell>
          <cell r="N162">
            <v>0</v>
          </cell>
          <cell r="O162" t="str">
            <v>7C</v>
          </cell>
          <cell r="P162" t="str">
            <v>CHELSEA OLIVERA</v>
          </cell>
          <cell r="R162" t="str">
            <v>8E</v>
          </cell>
          <cell r="S162" t="str">
            <v>V</v>
          </cell>
        </row>
        <row r="163">
          <cell r="B163">
            <v>11653</v>
          </cell>
          <cell r="C163" t="str">
            <v>0083620239</v>
          </cell>
          <cell r="D163" t="str">
            <v>DAFFA AL-HAQ NABIIL</v>
          </cell>
          <cell r="E163" t="str">
            <v>L</v>
          </cell>
          <cell r="F163" t="str">
            <v>L</v>
          </cell>
          <cell r="G163">
            <v>700000</v>
          </cell>
          <cell r="H163" t="str">
            <v>LUNAS</v>
          </cell>
          <cell r="I163" t="str">
            <v>8D</v>
          </cell>
          <cell r="J163">
            <v>44375</v>
          </cell>
          <cell r="K163" t="str">
            <v>V</v>
          </cell>
          <cell r="M163" t="str">
            <v>LUNAS</v>
          </cell>
          <cell r="N163">
            <v>0</v>
          </cell>
          <cell r="O163" t="str">
            <v>7C</v>
          </cell>
          <cell r="P163" t="str">
            <v>DAFFA AL-HAQ NABIIL</v>
          </cell>
          <cell r="R163" t="str">
            <v>8D</v>
          </cell>
          <cell r="S163" t="str">
            <v>V</v>
          </cell>
        </row>
        <row r="164">
          <cell r="B164">
            <v>11654</v>
          </cell>
          <cell r="C164" t="str">
            <v>0079691311</v>
          </cell>
          <cell r="D164" t="str">
            <v>DECINTA ZENA</v>
          </cell>
          <cell r="E164" t="str">
            <v>P</v>
          </cell>
          <cell r="G164">
            <v>0</v>
          </cell>
          <cell r="H164" t="str">
            <v/>
          </cell>
          <cell r="I164" t="str">
            <v/>
          </cell>
          <cell r="M164">
            <v>700000</v>
          </cell>
          <cell r="N164">
            <v>700000</v>
          </cell>
          <cell r="O164" t="str">
            <v>7C</v>
          </cell>
          <cell r="P164" t="str">
            <v>DECINTA ZENA</v>
          </cell>
          <cell r="R164" t="str">
            <v>8F</v>
          </cell>
          <cell r="S164" t="str">
            <v xml:space="preserve"> </v>
          </cell>
        </row>
        <row r="165">
          <cell r="B165">
            <v>11655</v>
          </cell>
          <cell r="C165" t="str">
            <v>0073187318</v>
          </cell>
          <cell r="D165" t="str">
            <v>DEFORA DESWI REVINA</v>
          </cell>
          <cell r="E165" t="str">
            <v>P</v>
          </cell>
          <cell r="F165" t="str">
            <v>L</v>
          </cell>
          <cell r="G165">
            <v>700000</v>
          </cell>
          <cell r="H165" t="str">
            <v>LUNAS</v>
          </cell>
          <cell r="I165" t="str">
            <v>8A</v>
          </cell>
          <cell r="J165">
            <v>44387</v>
          </cell>
          <cell r="K165" t="str">
            <v>V</v>
          </cell>
          <cell r="M165" t="str">
            <v>LUNAS</v>
          </cell>
          <cell r="N165">
            <v>0</v>
          </cell>
          <cell r="O165" t="str">
            <v>7C</v>
          </cell>
          <cell r="P165" t="str">
            <v>DEFORA DESWI REVINA</v>
          </cell>
          <cell r="R165" t="str">
            <v>8A</v>
          </cell>
          <cell r="S165" t="str">
            <v>V</v>
          </cell>
        </row>
        <row r="166">
          <cell r="B166">
            <v>11656</v>
          </cell>
          <cell r="C166" t="str">
            <v>0087057152</v>
          </cell>
          <cell r="D166" t="str">
            <v>DERIEL ABHISEKA ZAHARI</v>
          </cell>
          <cell r="E166" t="str">
            <v>L</v>
          </cell>
          <cell r="F166" t="str">
            <v>L</v>
          </cell>
          <cell r="G166">
            <v>700000</v>
          </cell>
          <cell r="H166" t="str">
            <v>LUNAS</v>
          </cell>
          <cell r="I166" t="str">
            <v>8E</v>
          </cell>
          <cell r="J166">
            <v>44387</v>
          </cell>
          <cell r="M166" t="str">
            <v>LUNAS</v>
          </cell>
          <cell r="N166">
            <v>0</v>
          </cell>
          <cell r="O166" t="str">
            <v>7C</v>
          </cell>
          <cell r="P166" t="str">
            <v>DERIEL ABHISEKA ZAHARI</v>
          </cell>
          <cell r="R166" t="str">
            <v>8E</v>
          </cell>
          <cell r="S166" t="str">
            <v>V</v>
          </cell>
        </row>
        <row r="167">
          <cell r="B167">
            <v>11657</v>
          </cell>
          <cell r="C167" t="str">
            <v>0083757061</v>
          </cell>
          <cell r="D167" t="str">
            <v>ERLINGGA RASYA NENGTIAS</v>
          </cell>
          <cell r="E167" t="str">
            <v>P</v>
          </cell>
          <cell r="F167" t="str">
            <v>L</v>
          </cell>
          <cell r="G167">
            <v>700000</v>
          </cell>
          <cell r="H167" t="str">
            <v>LUNAS</v>
          </cell>
          <cell r="I167" t="str">
            <v>8B</v>
          </cell>
          <cell r="J167">
            <v>44384</v>
          </cell>
          <cell r="K167" t="str">
            <v>V</v>
          </cell>
          <cell r="M167" t="str">
            <v>LUNAS</v>
          </cell>
          <cell r="N167">
            <v>0</v>
          </cell>
          <cell r="O167" t="str">
            <v>7C</v>
          </cell>
          <cell r="P167" t="str">
            <v>ERLINGGA RASYA NENGTIAS</v>
          </cell>
          <cell r="R167" t="str">
            <v>8B</v>
          </cell>
          <cell r="S167" t="str">
            <v>V</v>
          </cell>
        </row>
        <row r="168">
          <cell r="B168">
            <v>11658</v>
          </cell>
          <cell r="C168" t="str">
            <v>0088118941</v>
          </cell>
          <cell r="D168" t="str">
            <v>FALAKIAH ALLIE RAVARIANZA</v>
          </cell>
          <cell r="E168" t="str">
            <v>L</v>
          </cell>
          <cell r="F168" t="str">
            <v>L</v>
          </cell>
          <cell r="G168">
            <v>700000</v>
          </cell>
          <cell r="H168" t="str">
            <v>LUNAS</v>
          </cell>
          <cell r="I168" t="str">
            <v>8F</v>
          </cell>
          <cell r="J168">
            <v>44384</v>
          </cell>
          <cell r="K168" t="str">
            <v>V</v>
          </cell>
          <cell r="M168" t="str">
            <v>LUNAS</v>
          </cell>
          <cell r="N168">
            <v>0</v>
          </cell>
          <cell r="O168" t="str">
            <v>7C</v>
          </cell>
          <cell r="P168" t="str">
            <v>FALAKIAH ALLIE RAVARIANZA</v>
          </cell>
          <cell r="R168" t="str">
            <v>8F</v>
          </cell>
          <cell r="S168" t="str">
            <v>V</v>
          </cell>
        </row>
        <row r="169">
          <cell r="B169">
            <v>11659</v>
          </cell>
          <cell r="C169" t="str">
            <v>0083702667</v>
          </cell>
          <cell r="D169" t="str">
            <v>FERNANDO NAUFAL TIRTA</v>
          </cell>
          <cell r="E169" t="str">
            <v>L</v>
          </cell>
          <cell r="F169" t="str">
            <v>L</v>
          </cell>
          <cell r="G169">
            <v>700000</v>
          </cell>
          <cell r="H169" t="str">
            <v>LUNAS</v>
          </cell>
          <cell r="I169" t="str">
            <v>8A</v>
          </cell>
          <cell r="J169">
            <v>44379</v>
          </cell>
          <cell r="K169" t="str">
            <v>V</v>
          </cell>
          <cell r="M169" t="str">
            <v>LUNAS</v>
          </cell>
          <cell r="N169">
            <v>0</v>
          </cell>
          <cell r="O169" t="str">
            <v>7C</v>
          </cell>
          <cell r="P169" t="str">
            <v>FERNANDO NAUFAL TIRTA</v>
          </cell>
          <cell r="R169" t="str">
            <v>8A</v>
          </cell>
          <cell r="S169" t="str">
            <v>V</v>
          </cell>
        </row>
        <row r="170">
          <cell r="B170">
            <v>11660</v>
          </cell>
          <cell r="C170" t="str">
            <v>0072634115</v>
          </cell>
          <cell r="D170" t="str">
            <v>GADIS AMBARWATI</v>
          </cell>
          <cell r="E170" t="str">
            <v>P</v>
          </cell>
          <cell r="F170" t="str">
            <v>B</v>
          </cell>
          <cell r="G170">
            <v>450000</v>
          </cell>
          <cell r="H170">
            <v>250000</v>
          </cell>
          <cell r="I170" t="str">
            <v>8D</v>
          </cell>
          <cell r="J170">
            <v>44389</v>
          </cell>
          <cell r="K170" t="str">
            <v>V</v>
          </cell>
          <cell r="M170">
            <v>250000</v>
          </cell>
          <cell r="N170">
            <v>250000</v>
          </cell>
          <cell r="O170" t="str">
            <v>7C</v>
          </cell>
          <cell r="P170" t="str">
            <v>GADIS AMBARWATI</v>
          </cell>
          <cell r="R170" t="str">
            <v>8D</v>
          </cell>
          <cell r="S170" t="str">
            <v>V</v>
          </cell>
        </row>
        <row r="171">
          <cell r="B171">
            <v>11661</v>
          </cell>
          <cell r="C171" t="str">
            <v>0072903893</v>
          </cell>
          <cell r="D171" t="str">
            <v>ITSNANIA DIVARA ADHA WICAKSONO</v>
          </cell>
          <cell r="E171" t="str">
            <v>P</v>
          </cell>
          <cell r="F171" t="str">
            <v>L</v>
          </cell>
          <cell r="G171">
            <v>700000</v>
          </cell>
          <cell r="H171" t="str">
            <v>LUNAS</v>
          </cell>
          <cell r="I171" t="str">
            <v>8E</v>
          </cell>
          <cell r="J171">
            <v>44368</v>
          </cell>
          <cell r="K171" t="str">
            <v>V</v>
          </cell>
          <cell r="M171" t="str">
            <v>LUNAS</v>
          </cell>
          <cell r="N171">
            <v>0</v>
          </cell>
          <cell r="O171" t="str">
            <v>7C</v>
          </cell>
          <cell r="P171" t="str">
            <v>ITSNANIA DIVARA ADHA WICAKSONO</v>
          </cell>
          <cell r="R171" t="str">
            <v>8E</v>
          </cell>
          <cell r="S171" t="str">
            <v>V</v>
          </cell>
        </row>
        <row r="172">
          <cell r="B172">
            <v>11662</v>
          </cell>
          <cell r="C172" t="str">
            <v>0086016164</v>
          </cell>
          <cell r="D172" t="str">
            <v>KAKA SATRIAJI</v>
          </cell>
          <cell r="E172" t="str">
            <v>L</v>
          </cell>
          <cell r="F172" t="str">
            <v>L</v>
          </cell>
          <cell r="G172">
            <v>700000</v>
          </cell>
          <cell r="H172" t="str">
            <v>LUNAS</v>
          </cell>
          <cell r="I172" t="str">
            <v>8B</v>
          </cell>
          <cell r="J172">
            <v>44384</v>
          </cell>
          <cell r="K172" t="str">
            <v>V</v>
          </cell>
          <cell r="M172" t="str">
            <v>LUNAS</v>
          </cell>
          <cell r="N172">
            <v>0</v>
          </cell>
          <cell r="O172" t="str">
            <v>7C</v>
          </cell>
          <cell r="P172" t="str">
            <v>KAKA SATRIAJI</v>
          </cell>
          <cell r="R172" t="str">
            <v>8B</v>
          </cell>
          <cell r="S172" t="str">
            <v>V</v>
          </cell>
        </row>
        <row r="173">
          <cell r="B173">
            <v>11663</v>
          </cell>
          <cell r="C173" t="str">
            <v>0072200171</v>
          </cell>
          <cell r="D173" t="str">
            <v>KHANZA FIRDAUSI NUZULLA</v>
          </cell>
          <cell r="E173" t="str">
            <v>P</v>
          </cell>
          <cell r="F173" t="str">
            <v>L</v>
          </cell>
          <cell r="G173">
            <v>700000</v>
          </cell>
          <cell r="H173" t="str">
            <v>LUNAS</v>
          </cell>
          <cell r="I173" t="str">
            <v>8F</v>
          </cell>
          <cell r="J173">
            <v>44386</v>
          </cell>
          <cell r="M173" t="str">
            <v>LUNAS</v>
          </cell>
          <cell r="N173">
            <v>0</v>
          </cell>
          <cell r="O173" t="str">
            <v>7C</v>
          </cell>
          <cell r="P173" t="str">
            <v>KHANZA FIRDAUSI NUZULLA</v>
          </cell>
          <cell r="R173" t="str">
            <v>8F</v>
          </cell>
          <cell r="S173" t="str">
            <v>V</v>
          </cell>
        </row>
        <row r="174">
          <cell r="B174">
            <v>11664</v>
          </cell>
          <cell r="C174" t="str">
            <v>0072556716</v>
          </cell>
          <cell r="D174" t="str">
            <v>MARSYA FRISDAHLIA PUTRI</v>
          </cell>
          <cell r="E174" t="str">
            <v>P</v>
          </cell>
          <cell r="F174" t="str">
            <v>L</v>
          </cell>
          <cell r="G174">
            <v>700000</v>
          </cell>
          <cell r="H174" t="str">
            <v>LUNAS</v>
          </cell>
          <cell r="I174" t="str">
            <v>8A</v>
          </cell>
          <cell r="J174">
            <v>44383</v>
          </cell>
          <cell r="M174" t="str">
            <v>LUNAS</v>
          </cell>
          <cell r="N174">
            <v>0</v>
          </cell>
          <cell r="O174" t="str">
            <v>7C</v>
          </cell>
          <cell r="P174" t="str">
            <v>MARSYA FRISDAHLIA PUTRI</v>
          </cell>
          <cell r="R174" t="str">
            <v>8A</v>
          </cell>
          <cell r="S174" t="str">
            <v>V</v>
          </cell>
        </row>
        <row r="175">
          <cell r="B175">
            <v>11665</v>
          </cell>
          <cell r="C175" t="str">
            <v>0084629340</v>
          </cell>
          <cell r="D175" t="str">
            <v>MOCHAMAD RAGIEL DWI MEY SAPUTRA</v>
          </cell>
          <cell r="E175" t="str">
            <v>L</v>
          </cell>
          <cell r="F175" t="str">
            <v>L</v>
          </cell>
          <cell r="G175">
            <v>700000</v>
          </cell>
          <cell r="H175" t="str">
            <v>LUNAS</v>
          </cell>
          <cell r="I175" t="str">
            <v>8D</v>
          </cell>
          <cell r="J175">
            <v>44382</v>
          </cell>
          <cell r="K175" t="str">
            <v>V</v>
          </cell>
          <cell r="M175" t="str">
            <v>LUNAS</v>
          </cell>
          <cell r="N175">
            <v>0</v>
          </cell>
          <cell r="O175" t="str">
            <v>7C</v>
          </cell>
          <cell r="P175" t="str">
            <v>MOCHAMAD RAGIEL DWI MEY SAPUTRA</v>
          </cell>
          <cell r="R175" t="str">
            <v>8D</v>
          </cell>
          <cell r="S175" t="str">
            <v>V</v>
          </cell>
        </row>
        <row r="176">
          <cell r="B176">
            <v>11666</v>
          </cell>
          <cell r="C176" t="str">
            <v>0077292143</v>
          </cell>
          <cell r="D176" t="str">
            <v>MUHAMMAD AHSANUL MURTADHO</v>
          </cell>
          <cell r="E176" t="str">
            <v>L</v>
          </cell>
          <cell r="G176">
            <v>0</v>
          </cell>
          <cell r="H176" t="str">
            <v/>
          </cell>
          <cell r="I176" t="str">
            <v/>
          </cell>
          <cell r="M176">
            <v>700000</v>
          </cell>
          <cell r="N176">
            <v>700000</v>
          </cell>
          <cell r="O176" t="str">
            <v>7C</v>
          </cell>
          <cell r="P176" t="str">
            <v>MUHAMMAD AHSANUL MURTADHO</v>
          </cell>
          <cell r="R176" t="str">
            <v>8E</v>
          </cell>
          <cell r="S176" t="str">
            <v xml:space="preserve"> </v>
          </cell>
        </row>
        <row r="177">
          <cell r="B177">
            <v>11667</v>
          </cell>
          <cell r="C177" t="str">
            <v>0072363013</v>
          </cell>
          <cell r="D177" t="str">
            <v>MUHAMMAD UMAR RAMADHAN PRAMANA</v>
          </cell>
          <cell r="E177" t="str">
            <v>L</v>
          </cell>
          <cell r="F177" t="str">
            <v>L</v>
          </cell>
          <cell r="G177">
            <v>700000</v>
          </cell>
          <cell r="H177" t="str">
            <v>LUNAS</v>
          </cell>
          <cell r="I177" t="str">
            <v>8F</v>
          </cell>
          <cell r="J177">
            <v>44375</v>
          </cell>
          <cell r="K177" t="str">
            <v>V</v>
          </cell>
          <cell r="M177" t="str">
            <v>LUNAS</v>
          </cell>
          <cell r="N177">
            <v>0</v>
          </cell>
          <cell r="O177" t="str">
            <v>7C</v>
          </cell>
          <cell r="P177" t="str">
            <v>MUHAMMAD UMAR RAMADHAN PRAMANA</v>
          </cell>
          <cell r="R177" t="str">
            <v>8F</v>
          </cell>
          <cell r="S177" t="str">
            <v>V</v>
          </cell>
        </row>
        <row r="178">
          <cell r="B178">
            <v>11668</v>
          </cell>
          <cell r="C178" t="str">
            <v>0077626789</v>
          </cell>
          <cell r="D178" t="str">
            <v>NABILLA IMELDA VERONICA</v>
          </cell>
          <cell r="E178" t="str">
            <v>P</v>
          </cell>
          <cell r="F178" t="str">
            <v>L</v>
          </cell>
          <cell r="G178">
            <v>700000</v>
          </cell>
          <cell r="H178" t="str">
            <v>LUNAS</v>
          </cell>
          <cell r="I178" t="str">
            <v>8E</v>
          </cell>
          <cell r="J178">
            <v>44387</v>
          </cell>
          <cell r="K178" t="str">
            <v>V</v>
          </cell>
          <cell r="M178" t="str">
            <v>LUNAS</v>
          </cell>
          <cell r="N178">
            <v>0</v>
          </cell>
          <cell r="O178" t="str">
            <v>7C</v>
          </cell>
          <cell r="P178" t="str">
            <v>NABILLA IMELDA VERONICA</v>
          </cell>
          <cell r="R178" t="str">
            <v>8E</v>
          </cell>
          <cell r="S178" t="str">
            <v>V</v>
          </cell>
        </row>
        <row r="179">
          <cell r="B179">
            <v>11670</v>
          </cell>
          <cell r="C179" t="str">
            <v>0079244946</v>
          </cell>
          <cell r="D179" t="str">
            <v>NAURAH DIVA YURI ANDINI</v>
          </cell>
          <cell r="E179" t="str">
            <v>P</v>
          </cell>
          <cell r="G179">
            <v>0</v>
          </cell>
          <cell r="H179" t="str">
            <v/>
          </cell>
          <cell r="I179" t="str">
            <v/>
          </cell>
          <cell r="M179">
            <v>700000</v>
          </cell>
          <cell r="N179">
            <v>700000</v>
          </cell>
          <cell r="O179" t="str">
            <v>7C</v>
          </cell>
          <cell r="P179" t="str">
            <v>NAURAH DIVA YURI ANDINI</v>
          </cell>
          <cell r="R179" t="str">
            <v>8D</v>
          </cell>
          <cell r="S179" t="str">
            <v xml:space="preserve"> </v>
          </cell>
        </row>
        <row r="180">
          <cell r="B180">
            <v>11671</v>
          </cell>
          <cell r="C180" t="str">
            <v>0081651870</v>
          </cell>
          <cell r="D180" t="str">
            <v>PRAPTI DEWI RINI</v>
          </cell>
          <cell r="G180">
            <v>0</v>
          </cell>
          <cell r="H180" t="str">
            <v/>
          </cell>
          <cell r="I180" t="str">
            <v/>
          </cell>
          <cell r="M180">
            <v>700000</v>
          </cell>
          <cell r="N180">
            <v>700000</v>
          </cell>
          <cell r="O180" t="str">
            <v>7C</v>
          </cell>
          <cell r="P180" t="str">
            <v>PRAPTI DEWI RINI</v>
          </cell>
          <cell r="R180" t="e">
            <v>#N/A</v>
          </cell>
          <cell r="S180" t="str">
            <v xml:space="preserve"> </v>
          </cell>
        </row>
        <row r="181">
          <cell r="B181">
            <v>11672</v>
          </cell>
          <cell r="C181" t="str">
            <v>0087107678</v>
          </cell>
          <cell r="D181" t="str">
            <v>RADITYA SATYA PRANAJA</v>
          </cell>
          <cell r="E181" t="str">
            <v>L</v>
          </cell>
          <cell r="G181">
            <v>0</v>
          </cell>
          <cell r="H181" t="str">
            <v/>
          </cell>
          <cell r="I181" t="str">
            <v/>
          </cell>
          <cell r="M181">
            <v>700000</v>
          </cell>
          <cell r="N181">
            <v>700000</v>
          </cell>
          <cell r="O181" t="str">
            <v>7C</v>
          </cell>
          <cell r="P181" t="str">
            <v>RADITYA SATYA PRANAJA</v>
          </cell>
          <cell r="R181" t="str">
            <v>8A</v>
          </cell>
          <cell r="S181" t="str">
            <v xml:space="preserve"> </v>
          </cell>
        </row>
        <row r="182">
          <cell r="B182">
            <v>11673</v>
          </cell>
          <cell r="C182" t="str">
            <v>0083415488</v>
          </cell>
          <cell r="D182" t="str">
            <v>RAYVAND ARGA ARSYABIAS</v>
          </cell>
          <cell r="E182" t="str">
            <v>L</v>
          </cell>
          <cell r="F182" t="str">
            <v>L</v>
          </cell>
          <cell r="G182">
            <v>700000</v>
          </cell>
          <cell r="H182" t="str">
            <v>LUNAS</v>
          </cell>
          <cell r="I182" t="str">
            <v>8B</v>
          </cell>
          <cell r="J182">
            <v>44382</v>
          </cell>
          <cell r="K182" t="str">
            <v>V</v>
          </cell>
          <cell r="M182" t="str">
            <v>LUNAS</v>
          </cell>
          <cell r="N182">
            <v>0</v>
          </cell>
          <cell r="O182" t="str">
            <v>7C</v>
          </cell>
          <cell r="P182" t="str">
            <v>RAYVAND ARGA ARSYABIAS</v>
          </cell>
          <cell r="R182" t="str">
            <v>8B</v>
          </cell>
          <cell r="S182" t="str">
            <v>V</v>
          </cell>
        </row>
        <row r="183">
          <cell r="B183">
            <v>11674</v>
          </cell>
          <cell r="C183" t="str">
            <v>0082978048</v>
          </cell>
          <cell r="D183" t="str">
            <v>RENATA RIZKI ANDINI</v>
          </cell>
          <cell r="E183" t="str">
            <v>P</v>
          </cell>
          <cell r="F183" t="str">
            <v>B</v>
          </cell>
          <cell r="G183">
            <v>200000</v>
          </cell>
          <cell r="H183">
            <v>500000</v>
          </cell>
          <cell r="I183" t="str">
            <v>8E</v>
          </cell>
          <cell r="J183">
            <v>44389</v>
          </cell>
          <cell r="M183">
            <v>500000</v>
          </cell>
          <cell r="N183">
            <v>500000</v>
          </cell>
          <cell r="O183" t="str">
            <v>7C</v>
          </cell>
          <cell r="P183" t="str">
            <v>RENATA RIZKI ANDINI</v>
          </cell>
          <cell r="R183" t="str">
            <v>8E</v>
          </cell>
          <cell r="S183" t="str">
            <v>V</v>
          </cell>
        </row>
        <row r="184">
          <cell r="B184">
            <v>11675</v>
          </cell>
          <cell r="C184" t="str">
            <v>0089594905</v>
          </cell>
          <cell r="D184" t="str">
            <v>SATRIA AJI GAHANA</v>
          </cell>
          <cell r="E184" t="str">
            <v>L</v>
          </cell>
          <cell r="F184" t="str">
            <v>L</v>
          </cell>
          <cell r="G184">
            <v>700000</v>
          </cell>
          <cell r="H184" t="str">
            <v>LUNAS</v>
          </cell>
          <cell r="I184" t="str">
            <v>8D</v>
          </cell>
          <cell r="J184">
            <v>44375</v>
          </cell>
          <cell r="K184" t="str">
            <v>V</v>
          </cell>
          <cell r="M184" t="str">
            <v>LUNAS</v>
          </cell>
          <cell r="N184">
            <v>0</v>
          </cell>
          <cell r="O184" t="str">
            <v>7C</v>
          </cell>
          <cell r="P184" t="str">
            <v>SATRIA AJI GAHANA</v>
          </cell>
          <cell r="R184" t="str">
            <v>8D</v>
          </cell>
          <cell r="S184" t="str">
            <v>V</v>
          </cell>
        </row>
        <row r="185">
          <cell r="B185">
            <v>11676</v>
          </cell>
          <cell r="C185" t="str">
            <v>0072323302</v>
          </cell>
          <cell r="D185" t="str">
            <v>SEFTIARA RAHMADANI</v>
          </cell>
          <cell r="E185" t="str">
            <v>P</v>
          </cell>
          <cell r="F185" t="str">
            <v>B</v>
          </cell>
          <cell r="G185">
            <v>500000</v>
          </cell>
          <cell r="H185">
            <v>200000</v>
          </cell>
          <cell r="I185" t="str">
            <v>8F</v>
          </cell>
          <cell r="J185">
            <v>44387</v>
          </cell>
          <cell r="K185" t="str">
            <v>V</v>
          </cell>
          <cell r="M185">
            <v>200000</v>
          </cell>
          <cell r="N185">
            <v>200000</v>
          </cell>
          <cell r="O185" t="str">
            <v>7C</v>
          </cell>
          <cell r="P185" t="str">
            <v>SEFTIARA RAHMADANI</v>
          </cell>
          <cell r="R185" t="str">
            <v>8F</v>
          </cell>
          <cell r="S185" t="str">
            <v>V</v>
          </cell>
        </row>
        <row r="186">
          <cell r="B186">
            <v>11677</v>
          </cell>
          <cell r="C186" t="str">
            <v>0071716170</v>
          </cell>
          <cell r="D186" t="str">
            <v>SYAHIRA HSLISA A-SAHRA</v>
          </cell>
          <cell r="E186" t="str">
            <v>P</v>
          </cell>
          <cell r="F186" t="str">
            <v>B</v>
          </cell>
          <cell r="G186">
            <v>300000</v>
          </cell>
          <cell r="H186">
            <v>400000</v>
          </cell>
          <cell r="I186" t="str">
            <v>8A</v>
          </cell>
          <cell r="J186">
            <v>44387</v>
          </cell>
          <cell r="M186">
            <v>400000</v>
          </cell>
          <cell r="N186">
            <v>400000</v>
          </cell>
          <cell r="O186" t="str">
            <v>7C</v>
          </cell>
          <cell r="P186" t="str">
            <v>SYAHIRA HSLISA A-SAHRA</v>
          </cell>
          <cell r="R186" t="str">
            <v>8A</v>
          </cell>
          <cell r="S186" t="str">
            <v>V</v>
          </cell>
        </row>
        <row r="187">
          <cell r="B187">
            <v>11678</v>
          </cell>
          <cell r="C187" t="str">
            <v>0078674231</v>
          </cell>
          <cell r="D187" t="str">
            <v>TAUFIK MUZHAFFAR MA'RUF RAMADHAN</v>
          </cell>
          <cell r="E187" t="str">
            <v>L</v>
          </cell>
          <cell r="G187">
            <v>0</v>
          </cell>
          <cell r="H187" t="str">
            <v/>
          </cell>
          <cell r="I187" t="str">
            <v/>
          </cell>
          <cell r="M187">
            <v>700000</v>
          </cell>
          <cell r="N187">
            <v>700000</v>
          </cell>
          <cell r="O187" t="str">
            <v>7C</v>
          </cell>
          <cell r="P187" t="str">
            <v>TAUFIK MUZHAFFAR MA'RUF RAMADHAN</v>
          </cell>
          <cell r="R187" t="str">
            <v>8E</v>
          </cell>
          <cell r="S187" t="str">
            <v xml:space="preserve"> </v>
          </cell>
        </row>
        <row r="188">
          <cell r="B188">
            <v>11679</v>
          </cell>
          <cell r="C188" t="str">
            <v>0084362868</v>
          </cell>
          <cell r="D188" t="str">
            <v>VIOLA VERONIKA</v>
          </cell>
          <cell r="E188" t="str">
            <v>P</v>
          </cell>
          <cell r="F188" t="str">
            <v>L</v>
          </cell>
          <cell r="G188">
            <v>700000</v>
          </cell>
          <cell r="H188" t="str">
            <v>LUNAS</v>
          </cell>
          <cell r="I188" t="str">
            <v>8B</v>
          </cell>
          <cell r="J188">
            <v>44389</v>
          </cell>
          <cell r="M188" t="str">
            <v>LUNAS</v>
          </cell>
          <cell r="N188">
            <v>0</v>
          </cell>
          <cell r="O188" t="str">
            <v>7C</v>
          </cell>
          <cell r="P188" t="str">
            <v>VIOLA VERONIKA</v>
          </cell>
          <cell r="R188" t="str">
            <v>8B</v>
          </cell>
          <cell r="S188" t="str">
            <v>V</v>
          </cell>
        </row>
        <row r="189">
          <cell r="B189">
            <v>11680</v>
          </cell>
          <cell r="C189" t="str">
            <v>0078294900</v>
          </cell>
          <cell r="D189" t="str">
            <v>YOGA ANORAGA</v>
          </cell>
          <cell r="E189" t="str">
            <v>L</v>
          </cell>
          <cell r="F189" t="str">
            <v>L</v>
          </cell>
          <cell r="G189">
            <v>700000</v>
          </cell>
          <cell r="H189" t="str">
            <v>LUNAS</v>
          </cell>
          <cell r="I189" t="str">
            <v>8F</v>
          </cell>
          <cell r="J189">
            <v>44383</v>
          </cell>
          <cell r="M189" t="str">
            <v>LUNAS</v>
          </cell>
          <cell r="N189">
            <v>0</v>
          </cell>
          <cell r="O189" t="str">
            <v>7C</v>
          </cell>
          <cell r="P189" t="str">
            <v>YOGA ANORAGA</v>
          </cell>
          <cell r="R189" t="str">
            <v>8F</v>
          </cell>
          <cell r="S189" t="str">
            <v>V</v>
          </cell>
        </row>
        <row r="190">
          <cell r="B190">
            <v>11788</v>
          </cell>
          <cell r="C190" t="str">
            <v>0084555163</v>
          </cell>
          <cell r="D190" t="str">
            <v>SATRIA ANGGRAHITO PRATAMA</v>
          </cell>
          <cell r="E190" t="str">
            <v>L</v>
          </cell>
          <cell r="G190">
            <v>0</v>
          </cell>
          <cell r="H190" t="str">
            <v/>
          </cell>
          <cell r="I190" t="str">
            <v/>
          </cell>
          <cell r="M190">
            <v>700000</v>
          </cell>
          <cell r="N190">
            <v>700000</v>
          </cell>
          <cell r="O190" t="str">
            <v>7C</v>
          </cell>
          <cell r="P190" t="str">
            <v>SATRIA ANGGRAHITO PRATAMA</v>
          </cell>
          <cell r="R190" t="str">
            <v>8F</v>
          </cell>
          <cell r="S190" t="str">
            <v xml:space="preserve"> </v>
          </cell>
        </row>
        <row r="191">
          <cell r="M191">
            <v>700000</v>
          </cell>
          <cell r="N191">
            <v>700000</v>
          </cell>
          <cell r="O191" t="str">
            <v>7C</v>
          </cell>
          <cell r="P191">
            <v>0</v>
          </cell>
          <cell r="R191" t="e">
            <v>#N/A</v>
          </cell>
          <cell r="S191" t="str">
            <v xml:space="preserve"> </v>
          </cell>
        </row>
        <row r="192">
          <cell r="M192">
            <v>700000</v>
          </cell>
          <cell r="N192">
            <v>700000</v>
          </cell>
          <cell r="O192" t="str">
            <v>7C</v>
          </cell>
          <cell r="P192">
            <v>0</v>
          </cell>
        </row>
        <row r="193">
          <cell r="M193">
            <v>700000</v>
          </cell>
          <cell r="N193">
            <v>700000</v>
          </cell>
          <cell r="O193" t="str">
            <v>7C</v>
          </cell>
          <cell r="P193">
            <v>0</v>
          </cell>
        </row>
        <row r="194">
          <cell r="M194">
            <v>700000</v>
          </cell>
          <cell r="N194">
            <v>700000</v>
          </cell>
          <cell r="O194" t="str">
            <v>7C</v>
          </cell>
          <cell r="P194">
            <v>0</v>
          </cell>
        </row>
        <row r="195">
          <cell r="M195">
            <v>700000</v>
          </cell>
          <cell r="N195">
            <v>700000</v>
          </cell>
          <cell r="O195" t="str">
            <v>7C</v>
          </cell>
          <cell r="P195">
            <v>0</v>
          </cell>
        </row>
        <row r="196">
          <cell r="D196" t="str">
            <v>DU</v>
          </cell>
          <cell r="F196">
            <v>26</v>
          </cell>
          <cell r="O196" t="str">
            <v>7C</v>
          </cell>
          <cell r="P196" t="str">
            <v>DU</v>
          </cell>
        </row>
        <row r="197">
          <cell r="O197" t="str">
            <v>7C</v>
          </cell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B201" t="str">
            <v>L =</v>
          </cell>
          <cell r="C201">
            <v>16</v>
          </cell>
          <cell r="I201" t="str">
            <v>Wali Kelas,</v>
          </cell>
          <cell r="P201">
            <v>0</v>
          </cell>
        </row>
        <row r="202">
          <cell r="B202" t="str">
            <v>P =</v>
          </cell>
          <cell r="C202">
            <v>17</v>
          </cell>
          <cell r="P202">
            <v>0</v>
          </cell>
        </row>
        <row r="203">
          <cell r="B203" t="str">
            <v>JML =</v>
          </cell>
          <cell r="C203">
            <v>33</v>
          </cell>
          <cell r="P203">
            <v>0</v>
          </cell>
        </row>
        <row r="204">
          <cell r="P204">
            <v>0</v>
          </cell>
        </row>
        <row r="205">
          <cell r="I205" t="str">
            <v>KI ANANG CAHYO S., M.Pd</v>
          </cell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B228" t="str">
            <v>7D</v>
          </cell>
          <cell r="P228">
            <v>0</v>
          </cell>
        </row>
        <row r="229">
          <cell r="B229" t="str">
            <v>NIS</v>
          </cell>
          <cell r="C229" t="str">
            <v>NISN</v>
          </cell>
          <cell r="D229" t="str">
            <v>NAMA SISWA</v>
          </cell>
          <cell r="E229" t="str">
            <v>L/P</v>
          </cell>
          <cell r="F229" t="str">
            <v>DU</v>
          </cell>
          <cell r="G229" t="str">
            <v>RP</v>
          </cell>
          <cell r="H229" t="str">
            <v>KEKURANGAN</v>
          </cell>
          <cell r="I229" t="str">
            <v>KLS BARU</v>
          </cell>
          <cell r="J229" t="str">
            <v>TGL DU</v>
          </cell>
          <cell r="K229" t="str">
            <v>RAPOT</v>
          </cell>
          <cell r="L229" t="str">
            <v>PELUNASAN</v>
          </cell>
          <cell r="P229" t="str">
            <v>NAMA SISWA</v>
          </cell>
          <cell r="R229" t="str">
            <v>KLS BARU</v>
          </cell>
          <cell r="S229" t="str">
            <v>sdh DU</v>
          </cell>
        </row>
        <row r="230">
          <cell r="B230">
            <v>11681</v>
          </cell>
          <cell r="C230" t="str">
            <v>0077683881</v>
          </cell>
          <cell r="D230" t="str">
            <v>ADITYA PRAMUDYA UTAMA</v>
          </cell>
          <cell r="E230" t="str">
            <v>L</v>
          </cell>
          <cell r="G230">
            <v>0</v>
          </cell>
          <cell r="H230" t="str">
            <v/>
          </cell>
          <cell r="I230" t="str">
            <v/>
          </cell>
          <cell r="M230">
            <v>700000</v>
          </cell>
          <cell r="N230">
            <v>700000</v>
          </cell>
          <cell r="O230" t="str">
            <v>7D</v>
          </cell>
          <cell r="P230" t="str">
            <v>ADITYA PRAMUDYA UTAMA</v>
          </cell>
          <cell r="R230" t="str">
            <v>8C</v>
          </cell>
          <cell r="S230" t="str">
            <v xml:space="preserve"> </v>
          </cell>
        </row>
        <row r="231">
          <cell r="B231">
            <v>11682</v>
          </cell>
          <cell r="C231" t="str">
            <v>0088275746</v>
          </cell>
          <cell r="D231" t="str">
            <v>AMANDA WIBOWO PUTRI</v>
          </cell>
          <cell r="E231" t="str">
            <v>P</v>
          </cell>
          <cell r="F231" t="str">
            <v>L</v>
          </cell>
          <cell r="G231">
            <v>700000</v>
          </cell>
          <cell r="H231" t="str">
            <v>LUNAS</v>
          </cell>
          <cell r="I231" t="str">
            <v>8A</v>
          </cell>
          <cell r="J231">
            <v>44382</v>
          </cell>
          <cell r="K231" t="str">
            <v>V</v>
          </cell>
          <cell r="L231">
            <v>44387</v>
          </cell>
          <cell r="M231" t="str">
            <v>LUNAS</v>
          </cell>
          <cell r="N231">
            <v>0</v>
          </cell>
          <cell r="O231" t="str">
            <v>7D</v>
          </cell>
          <cell r="P231" t="str">
            <v>AMANDA WIBOWO PUTRI</v>
          </cell>
          <cell r="R231" t="str">
            <v>8A</v>
          </cell>
          <cell r="S231" t="str">
            <v>V</v>
          </cell>
        </row>
        <row r="232">
          <cell r="B232">
            <v>11683</v>
          </cell>
          <cell r="C232" t="str">
            <v>0085310435</v>
          </cell>
          <cell r="D232" t="str">
            <v>ANDIKA PRATAMA RUDIANSYAHPUTRA</v>
          </cell>
          <cell r="E232" t="str">
            <v>L</v>
          </cell>
          <cell r="F232" t="str">
            <v>L</v>
          </cell>
          <cell r="G232">
            <v>700000</v>
          </cell>
          <cell r="H232" t="str">
            <v>LUNAS</v>
          </cell>
          <cell r="I232" t="str">
            <v>8E</v>
          </cell>
          <cell r="J232">
            <v>44379</v>
          </cell>
          <cell r="K232" t="str">
            <v>V</v>
          </cell>
          <cell r="M232" t="str">
            <v>LUNAS</v>
          </cell>
          <cell r="N232">
            <v>0</v>
          </cell>
          <cell r="O232" t="str">
            <v>7D</v>
          </cell>
          <cell r="P232" t="str">
            <v>ANDIKA PRATAMA RUDIANSYAHPUTRA</v>
          </cell>
          <cell r="R232" t="str">
            <v>8E</v>
          </cell>
          <cell r="S232" t="str">
            <v>V</v>
          </cell>
        </row>
        <row r="233">
          <cell r="B233">
            <v>11684</v>
          </cell>
          <cell r="C233" t="str">
            <v>0089940802</v>
          </cell>
          <cell r="D233" t="str">
            <v>ANGELLINA OCTAFEBEYONDA</v>
          </cell>
          <cell r="E233" t="str">
            <v>P</v>
          </cell>
          <cell r="F233" t="str">
            <v>B</v>
          </cell>
          <cell r="G233">
            <v>1</v>
          </cell>
          <cell r="H233">
            <v>699999</v>
          </cell>
          <cell r="I233" t="str">
            <v>8B</v>
          </cell>
          <cell r="J233">
            <v>44389</v>
          </cell>
          <cell r="M233">
            <v>699999</v>
          </cell>
          <cell r="N233">
            <v>699999</v>
          </cell>
          <cell r="O233" t="str">
            <v>7D</v>
          </cell>
          <cell r="P233" t="str">
            <v>ANGELLINA OCTAFEBEYONDA</v>
          </cell>
          <cell r="R233" t="str">
            <v>8B</v>
          </cell>
          <cell r="S233" t="str">
            <v>V</v>
          </cell>
        </row>
        <row r="234">
          <cell r="B234">
            <v>11685</v>
          </cell>
          <cell r="C234" t="str">
            <v>0073835226</v>
          </cell>
          <cell r="D234" t="str">
            <v>APRILIA KHALIFATUS SAKDIAH</v>
          </cell>
          <cell r="G234">
            <v>0</v>
          </cell>
          <cell r="H234" t="str">
            <v/>
          </cell>
          <cell r="I234" t="str">
            <v/>
          </cell>
          <cell r="M234">
            <v>700000</v>
          </cell>
          <cell r="N234">
            <v>700000</v>
          </cell>
          <cell r="O234" t="str">
            <v>7D</v>
          </cell>
          <cell r="P234" t="str">
            <v>APRILIA KHALIFATUS SAKDIAH</v>
          </cell>
          <cell r="R234" t="e">
            <v>#N/A</v>
          </cell>
          <cell r="S234" t="str">
            <v xml:space="preserve"> </v>
          </cell>
        </row>
        <row r="235">
          <cell r="B235">
            <v>11686</v>
          </cell>
          <cell r="C235" t="str">
            <v>0071132276</v>
          </cell>
          <cell r="D235" t="str">
            <v>AZZAHRA AULIA PUTRI</v>
          </cell>
          <cell r="E235" t="str">
            <v>P</v>
          </cell>
          <cell r="F235" t="str">
            <v>L</v>
          </cell>
          <cell r="G235">
            <v>700000</v>
          </cell>
          <cell r="H235" t="str">
            <v>LUNAS</v>
          </cell>
          <cell r="I235" t="str">
            <v>8E</v>
          </cell>
          <cell r="J235">
            <v>44386</v>
          </cell>
          <cell r="M235" t="str">
            <v>LUNAS</v>
          </cell>
          <cell r="N235">
            <v>0</v>
          </cell>
          <cell r="O235" t="str">
            <v>7D</v>
          </cell>
          <cell r="P235" t="str">
            <v>AZZAHRA AULIA PUTRI</v>
          </cell>
          <cell r="R235" t="str">
            <v>8E</v>
          </cell>
          <cell r="S235" t="str">
            <v>V</v>
          </cell>
        </row>
        <row r="236">
          <cell r="B236">
            <v>11687</v>
          </cell>
          <cell r="C236" t="str">
            <v>0086985539</v>
          </cell>
          <cell r="D236" t="str">
            <v>BAGAS RAHADYAN PRATAMA SUDARWANTO</v>
          </cell>
          <cell r="E236" t="str">
            <v>L</v>
          </cell>
          <cell r="F236" t="str">
            <v>L</v>
          </cell>
          <cell r="G236">
            <v>700000</v>
          </cell>
          <cell r="H236" t="str">
            <v>LUNAS</v>
          </cell>
          <cell r="I236" t="str">
            <v>8F</v>
          </cell>
          <cell r="J236">
            <v>44358</v>
          </cell>
          <cell r="M236" t="str">
            <v>LUNAS</v>
          </cell>
          <cell r="N236">
            <v>0</v>
          </cell>
          <cell r="O236" t="str">
            <v>7D</v>
          </cell>
          <cell r="P236" t="str">
            <v>BAGAS RAHADYAN PRATAMA SUDARWANTO</v>
          </cell>
          <cell r="R236" t="str">
            <v>8F</v>
          </cell>
          <cell r="S236" t="str">
            <v>V</v>
          </cell>
        </row>
        <row r="237">
          <cell r="B237">
            <v>11688</v>
          </cell>
          <cell r="C237" t="str">
            <v>0084328974</v>
          </cell>
          <cell r="D237" t="str">
            <v>CHELSEA RIA MAULITA DIVA</v>
          </cell>
          <cell r="E237" t="str">
            <v>P</v>
          </cell>
          <cell r="G237">
            <v>0</v>
          </cell>
          <cell r="H237" t="str">
            <v/>
          </cell>
          <cell r="I237" t="str">
            <v/>
          </cell>
          <cell r="M237">
            <v>700000</v>
          </cell>
          <cell r="N237">
            <v>700000</v>
          </cell>
          <cell r="O237" t="str">
            <v>7D</v>
          </cell>
          <cell r="P237" t="str">
            <v>CHELSEA RIA MAULITA DIVA</v>
          </cell>
          <cell r="R237" t="str">
            <v>8F</v>
          </cell>
          <cell r="S237" t="str">
            <v xml:space="preserve"> </v>
          </cell>
        </row>
        <row r="238">
          <cell r="B238">
            <v>11689</v>
          </cell>
          <cell r="C238" t="str">
            <v>0073184067</v>
          </cell>
          <cell r="D238" t="str">
            <v>DAMA BISRI ALMISKI</v>
          </cell>
          <cell r="E238" t="str">
            <v>L</v>
          </cell>
          <cell r="G238">
            <v>0</v>
          </cell>
          <cell r="H238" t="str">
            <v/>
          </cell>
          <cell r="I238" t="str">
            <v/>
          </cell>
          <cell r="M238">
            <v>700000</v>
          </cell>
          <cell r="N238">
            <v>700000</v>
          </cell>
          <cell r="O238" t="str">
            <v>7D</v>
          </cell>
          <cell r="P238" t="str">
            <v>DAMA BISRI ALMISKI</v>
          </cell>
          <cell r="R238" t="str">
            <v>8A</v>
          </cell>
          <cell r="S238" t="str">
            <v xml:space="preserve"> </v>
          </cell>
        </row>
        <row r="239">
          <cell r="B239">
            <v>11690</v>
          </cell>
          <cell r="C239" t="str">
            <v>0078445212</v>
          </cell>
          <cell r="D239" t="str">
            <v>DEVI PUTRI ANGGRAINI</v>
          </cell>
          <cell r="E239" t="str">
            <v>P</v>
          </cell>
          <cell r="F239" t="str">
            <v>L</v>
          </cell>
          <cell r="G239">
            <v>700000</v>
          </cell>
          <cell r="H239" t="str">
            <v>LUNAS</v>
          </cell>
          <cell r="I239" t="str">
            <v>8A</v>
          </cell>
          <cell r="J239">
            <v>44375</v>
          </cell>
          <cell r="K239" t="str">
            <v>V</v>
          </cell>
          <cell r="M239" t="str">
            <v>LUNAS</v>
          </cell>
          <cell r="N239">
            <v>0</v>
          </cell>
          <cell r="O239" t="str">
            <v>7D</v>
          </cell>
          <cell r="P239" t="str">
            <v>DEVI PUTRI ANGGRAINI</v>
          </cell>
          <cell r="R239" t="str">
            <v>8A</v>
          </cell>
          <cell r="S239" t="str">
            <v>V</v>
          </cell>
        </row>
        <row r="240">
          <cell r="B240">
            <v>11691</v>
          </cell>
          <cell r="C240" t="str">
            <v>0071089489</v>
          </cell>
          <cell r="D240" t="str">
            <v>DIMAS ANDHIKA ARYAPUTRA</v>
          </cell>
          <cell r="E240" t="str">
            <v>L</v>
          </cell>
          <cell r="F240" t="str">
            <v>L</v>
          </cell>
          <cell r="G240">
            <v>700000</v>
          </cell>
          <cell r="H240" t="str">
            <v>LUNAS</v>
          </cell>
          <cell r="I240" t="str">
            <v>8B</v>
          </cell>
          <cell r="J240">
            <v>44387</v>
          </cell>
          <cell r="K240" t="str">
            <v>V</v>
          </cell>
          <cell r="M240" t="str">
            <v>LUNAS</v>
          </cell>
          <cell r="N240">
            <v>0</v>
          </cell>
          <cell r="O240" t="str">
            <v>7D</v>
          </cell>
          <cell r="P240" t="str">
            <v>DIMAS ANDHIKA ARYAPUTRA</v>
          </cell>
          <cell r="R240" t="str">
            <v>8B</v>
          </cell>
          <cell r="S240" t="str">
            <v>V</v>
          </cell>
        </row>
        <row r="241">
          <cell r="B241">
            <v>11692</v>
          </cell>
          <cell r="C241" t="str">
            <v>0073675676</v>
          </cell>
          <cell r="D241" t="str">
            <v>FANDI ABDILLAH AKBAR</v>
          </cell>
          <cell r="E241" t="str">
            <v>L</v>
          </cell>
          <cell r="F241" t="str">
            <v>L</v>
          </cell>
          <cell r="G241">
            <v>700000</v>
          </cell>
          <cell r="H241" t="str">
            <v>LUNAS</v>
          </cell>
          <cell r="I241" t="str">
            <v>8C</v>
          </cell>
          <cell r="J241">
            <v>44382</v>
          </cell>
          <cell r="K241" t="str">
            <v>V</v>
          </cell>
          <cell r="M241" t="str">
            <v>LUNAS</v>
          </cell>
          <cell r="N241">
            <v>0</v>
          </cell>
          <cell r="O241" t="str">
            <v>7D</v>
          </cell>
          <cell r="P241" t="str">
            <v>FANDI ABDILLAH AKBAR</v>
          </cell>
          <cell r="R241" t="str">
            <v>8C</v>
          </cell>
          <cell r="S241" t="str">
            <v>V</v>
          </cell>
        </row>
        <row r="242">
          <cell r="B242">
            <v>11693</v>
          </cell>
          <cell r="C242" t="str">
            <v>0089892859</v>
          </cell>
          <cell r="D242" t="str">
            <v>FARADINA NOVITA SARI</v>
          </cell>
          <cell r="E242" t="str">
            <v>P</v>
          </cell>
          <cell r="F242" t="str">
            <v>L</v>
          </cell>
          <cell r="G242">
            <v>700000</v>
          </cell>
          <cell r="H242" t="str">
            <v>LUNAS</v>
          </cell>
          <cell r="I242" t="str">
            <v>8E</v>
          </cell>
          <cell r="J242">
            <v>44386</v>
          </cell>
          <cell r="K242" t="str">
            <v>V</v>
          </cell>
          <cell r="M242" t="str">
            <v>LUNAS</v>
          </cell>
          <cell r="N242">
            <v>0</v>
          </cell>
          <cell r="O242" t="str">
            <v>7D</v>
          </cell>
          <cell r="P242" t="str">
            <v>FARADINA NOVITA SARI</v>
          </cell>
          <cell r="R242" t="str">
            <v>8E</v>
          </cell>
          <cell r="S242" t="str">
            <v>V</v>
          </cell>
        </row>
        <row r="243">
          <cell r="B243">
            <v>11694</v>
          </cell>
          <cell r="C243" t="str">
            <v>0076715552</v>
          </cell>
          <cell r="D243" t="str">
            <v>FIRMAN ISMAIL ZABRONI</v>
          </cell>
          <cell r="E243" t="str">
            <v>L</v>
          </cell>
          <cell r="F243" t="str">
            <v>B</v>
          </cell>
          <cell r="G243">
            <v>350000</v>
          </cell>
          <cell r="H243">
            <v>350000</v>
          </cell>
          <cell r="I243" t="str">
            <v>8E</v>
          </cell>
          <cell r="J243">
            <v>44386</v>
          </cell>
          <cell r="K243" t="str">
            <v>V</v>
          </cell>
          <cell r="M243">
            <v>350000</v>
          </cell>
          <cell r="N243">
            <v>350000</v>
          </cell>
          <cell r="O243" t="str">
            <v>7D</v>
          </cell>
          <cell r="P243" t="str">
            <v>FIRMAN ISMAIL ZABRONI</v>
          </cell>
          <cell r="R243" t="str">
            <v>8E</v>
          </cell>
          <cell r="S243" t="str">
            <v>V</v>
          </cell>
        </row>
        <row r="244">
          <cell r="B244">
            <v>11695</v>
          </cell>
          <cell r="C244" t="str">
            <v>0084827013</v>
          </cell>
          <cell r="D244" t="str">
            <v>GAYUH IKKO DEWANDARU</v>
          </cell>
          <cell r="E244" t="str">
            <v>P</v>
          </cell>
          <cell r="F244" t="str">
            <v>L</v>
          </cell>
          <cell r="G244">
            <v>700000</v>
          </cell>
          <cell r="H244" t="str">
            <v>LUNAS</v>
          </cell>
          <cell r="I244" t="str">
            <v>8C</v>
          </cell>
          <cell r="J244">
            <v>44389</v>
          </cell>
          <cell r="K244" t="str">
            <v>V</v>
          </cell>
          <cell r="M244" t="str">
            <v>LUNAS</v>
          </cell>
          <cell r="N244">
            <v>0</v>
          </cell>
          <cell r="O244" t="str">
            <v>7D</v>
          </cell>
          <cell r="P244" t="str">
            <v>GAYUH IKKO DEWANDARU</v>
          </cell>
          <cell r="R244" t="str">
            <v>8C</v>
          </cell>
          <cell r="S244" t="str">
            <v>V</v>
          </cell>
        </row>
        <row r="245">
          <cell r="B245">
            <v>11696</v>
          </cell>
          <cell r="C245" t="str">
            <v>0088359965</v>
          </cell>
          <cell r="D245" t="str">
            <v>JASMINE KENDRA AZALEA</v>
          </cell>
          <cell r="E245" t="str">
            <v>P</v>
          </cell>
          <cell r="F245" t="str">
            <v>L</v>
          </cell>
          <cell r="G245">
            <v>700000</v>
          </cell>
          <cell r="H245" t="str">
            <v>LUNAS</v>
          </cell>
          <cell r="I245" t="str">
            <v>8E</v>
          </cell>
          <cell r="J245">
            <v>44382</v>
          </cell>
          <cell r="K245" t="str">
            <v>V</v>
          </cell>
          <cell r="M245" t="str">
            <v>LUNAS</v>
          </cell>
          <cell r="N245">
            <v>0</v>
          </cell>
          <cell r="O245" t="str">
            <v>7D</v>
          </cell>
          <cell r="P245" t="str">
            <v>JASMINE KENDRA AZALEA</v>
          </cell>
          <cell r="R245" t="str">
            <v>8E</v>
          </cell>
          <cell r="S245" t="str">
            <v>V</v>
          </cell>
        </row>
        <row r="246">
          <cell r="B246">
            <v>11697</v>
          </cell>
          <cell r="C246" t="str">
            <v>0075292687</v>
          </cell>
          <cell r="D246" t="str">
            <v>JONATHAN DIMAS WILIAM PATTIPEYLOHI</v>
          </cell>
          <cell r="E246" t="str">
            <v>L</v>
          </cell>
          <cell r="F246" t="str">
            <v>L</v>
          </cell>
          <cell r="G246">
            <v>700000</v>
          </cell>
          <cell r="H246" t="str">
            <v>LUNAS</v>
          </cell>
          <cell r="I246" t="str">
            <v>8F</v>
          </cell>
          <cell r="J246">
            <v>44372</v>
          </cell>
          <cell r="K246" t="str">
            <v>V</v>
          </cell>
          <cell r="M246" t="str">
            <v>LUNAS</v>
          </cell>
          <cell r="N246">
            <v>0</v>
          </cell>
          <cell r="O246" t="str">
            <v>7D</v>
          </cell>
          <cell r="P246" t="str">
            <v>JONATHAN DIMAS WILIAM PATTIPEYLOHI</v>
          </cell>
          <cell r="R246" t="str">
            <v>8F</v>
          </cell>
          <cell r="S246" t="str">
            <v>V</v>
          </cell>
        </row>
        <row r="247">
          <cell r="B247">
            <v>11698</v>
          </cell>
          <cell r="C247" t="str">
            <v>0079813163</v>
          </cell>
          <cell r="D247" t="str">
            <v>KELFIN ROY SAPUTRA</v>
          </cell>
          <cell r="E247" t="str">
            <v>L</v>
          </cell>
          <cell r="F247" t="str">
            <v>L</v>
          </cell>
          <cell r="G247">
            <v>700000</v>
          </cell>
          <cell r="H247" t="str">
            <v>LUNAS</v>
          </cell>
          <cell r="I247" t="str">
            <v>8A</v>
          </cell>
          <cell r="J247">
            <v>44386</v>
          </cell>
          <cell r="K247" t="str">
            <v>V</v>
          </cell>
          <cell r="M247" t="str">
            <v>LUNAS</v>
          </cell>
          <cell r="N247">
            <v>0</v>
          </cell>
          <cell r="O247" t="str">
            <v>7D</v>
          </cell>
          <cell r="P247" t="str">
            <v>KELFIN ROY SAPUTRA</v>
          </cell>
          <cell r="R247" t="str">
            <v>8A</v>
          </cell>
          <cell r="S247" t="str">
            <v>V</v>
          </cell>
        </row>
        <row r="248">
          <cell r="B248">
            <v>11699</v>
          </cell>
          <cell r="C248" t="str">
            <v>0076158145</v>
          </cell>
          <cell r="D248" t="str">
            <v>KINANTHI CAHYANING RIZKYTA</v>
          </cell>
          <cell r="E248" t="str">
            <v>P</v>
          </cell>
          <cell r="F248" t="str">
            <v>L</v>
          </cell>
          <cell r="G248">
            <v>700000</v>
          </cell>
          <cell r="H248" t="str">
            <v>LUNAS</v>
          </cell>
          <cell r="I248" t="str">
            <v>8F</v>
          </cell>
          <cell r="J248">
            <v>44389</v>
          </cell>
          <cell r="K248" t="str">
            <v>V</v>
          </cell>
          <cell r="M248" t="str">
            <v>LUNAS</v>
          </cell>
          <cell r="N248">
            <v>0</v>
          </cell>
          <cell r="O248" t="str">
            <v>7D</v>
          </cell>
          <cell r="P248" t="str">
            <v>KINANTHI CAHYANING RIZKYTA</v>
          </cell>
          <cell r="R248" t="str">
            <v>8F</v>
          </cell>
          <cell r="S248" t="str">
            <v>V</v>
          </cell>
        </row>
        <row r="249">
          <cell r="B249">
            <v>11700</v>
          </cell>
          <cell r="C249" t="str">
            <v>0074918551</v>
          </cell>
          <cell r="D249" t="str">
            <v>MARCELLO ABI WIJAYA</v>
          </cell>
          <cell r="E249" t="str">
            <v>L</v>
          </cell>
          <cell r="F249" t="str">
            <v>B</v>
          </cell>
          <cell r="G249">
            <v>400000</v>
          </cell>
          <cell r="H249">
            <v>300000</v>
          </cell>
          <cell r="I249" t="str">
            <v>8B</v>
          </cell>
          <cell r="J249">
            <v>44386</v>
          </cell>
          <cell r="K249" t="str">
            <v>V</v>
          </cell>
          <cell r="M249">
            <v>300000</v>
          </cell>
          <cell r="N249">
            <v>300000</v>
          </cell>
          <cell r="O249" t="str">
            <v>7D</v>
          </cell>
          <cell r="P249" t="str">
            <v>MARCELLO ABI WIJAYA</v>
          </cell>
          <cell r="R249" t="str">
            <v>8B</v>
          </cell>
          <cell r="S249" t="str">
            <v>V</v>
          </cell>
        </row>
        <row r="250">
          <cell r="B250">
            <v>11701</v>
          </cell>
          <cell r="C250" t="str">
            <v>0086786573</v>
          </cell>
          <cell r="D250" t="str">
            <v>MEILITHA DHEA HERAWATI SUSANTI</v>
          </cell>
          <cell r="E250" t="str">
            <v>P</v>
          </cell>
          <cell r="G250">
            <v>0</v>
          </cell>
          <cell r="H250" t="str">
            <v/>
          </cell>
          <cell r="I250" t="str">
            <v/>
          </cell>
          <cell r="M250">
            <v>700000</v>
          </cell>
          <cell r="N250">
            <v>700000</v>
          </cell>
          <cell r="O250" t="str">
            <v>7D</v>
          </cell>
          <cell r="P250" t="str">
            <v>MEILITHA DHEA HERAWATI SUSANTI</v>
          </cell>
          <cell r="R250" t="str">
            <v>8A</v>
          </cell>
          <cell r="S250" t="str">
            <v xml:space="preserve"> </v>
          </cell>
        </row>
        <row r="251">
          <cell r="B251">
            <v>11702</v>
          </cell>
          <cell r="C251" t="str">
            <v>0085965879</v>
          </cell>
          <cell r="D251" t="str">
            <v>MOCHAMMAD ADRIAN FIRMANSYAH</v>
          </cell>
          <cell r="E251" t="str">
            <v>L</v>
          </cell>
          <cell r="F251" t="str">
            <v>L</v>
          </cell>
          <cell r="G251">
            <v>700000</v>
          </cell>
          <cell r="H251" t="str">
            <v>LUNAS</v>
          </cell>
          <cell r="I251" t="str">
            <v>8C</v>
          </cell>
          <cell r="J251">
            <v>44382</v>
          </cell>
          <cell r="K251" t="str">
            <v>V</v>
          </cell>
          <cell r="M251" t="str">
            <v>LUNAS</v>
          </cell>
          <cell r="N251">
            <v>0</v>
          </cell>
          <cell r="O251" t="str">
            <v>7D</v>
          </cell>
          <cell r="P251" t="str">
            <v>MOCHAMMAD ADRIAN FIRMANSYAH</v>
          </cell>
          <cell r="R251" t="str">
            <v>8C</v>
          </cell>
          <cell r="S251" t="str">
            <v>V</v>
          </cell>
        </row>
        <row r="252">
          <cell r="B252">
            <v>11703</v>
          </cell>
          <cell r="C252" t="str">
            <v>0086573409</v>
          </cell>
          <cell r="D252" t="str">
            <v>MUHAMMAD AKBAR JEFRIANSYAH</v>
          </cell>
          <cell r="E252" t="str">
            <v>L</v>
          </cell>
          <cell r="F252" t="str">
            <v>L</v>
          </cell>
          <cell r="G252">
            <v>700000</v>
          </cell>
          <cell r="H252" t="str">
            <v>LUNAS</v>
          </cell>
          <cell r="I252" t="str">
            <v>8E</v>
          </cell>
          <cell r="J252">
            <v>44389</v>
          </cell>
          <cell r="K252" t="str">
            <v>V</v>
          </cell>
          <cell r="M252" t="str">
            <v>LUNAS</v>
          </cell>
          <cell r="N252">
            <v>0</v>
          </cell>
          <cell r="O252" t="str">
            <v>7D</v>
          </cell>
          <cell r="P252" t="str">
            <v>MUHAMMAD AKBAR JEFRIANSYAH</v>
          </cell>
          <cell r="R252" t="str">
            <v>8E</v>
          </cell>
          <cell r="S252" t="str">
            <v>V</v>
          </cell>
        </row>
        <row r="253">
          <cell r="B253">
            <v>11704</v>
          </cell>
          <cell r="C253" t="str">
            <v>0087140373</v>
          </cell>
          <cell r="D253" t="str">
            <v>MUHAMMAD KSATRIA BUANA</v>
          </cell>
          <cell r="E253" t="str">
            <v>L</v>
          </cell>
          <cell r="F253" t="str">
            <v>L</v>
          </cell>
          <cell r="G253">
            <v>700000</v>
          </cell>
          <cell r="H253" t="str">
            <v>LUNAS</v>
          </cell>
          <cell r="I253" t="str">
            <v>8F</v>
          </cell>
          <cell r="J253">
            <v>44387</v>
          </cell>
          <cell r="M253" t="str">
            <v>LUNAS</v>
          </cell>
          <cell r="N253">
            <v>0</v>
          </cell>
          <cell r="O253" t="str">
            <v>7D</v>
          </cell>
          <cell r="P253" t="str">
            <v>MUHAMMAD KSATRIA BUANA</v>
          </cell>
          <cell r="R253" t="str">
            <v>8F</v>
          </cell>
          <cell r="S253" t="str">
            <v>V</v>
          </cell>
        </row>
        <row r="254">
          <cell r="B254">
            <v>11705</v>
          </cell>
          <cell r="C254" t="str">
            <v>0084739069</v>
          </cell>
          <cell r="D254" t="str">
            <v>NACITA MAYRIKA AZZAHRA WIJAYA</v>
          </cell>
          <cell r="E254" t="str">
            <v>P</v>
          </cell>
          <cell r="F254" t="str">
            <v>L</v>
          </cell>
          <cell r="G254">
            <v>700000</v>
          </cell>
          <cell r="H254" t="str">
            <v>LUNAS</v>
          </cell>
          <cell r="I254" t="str">
            <v>8B</v>
          </cell>
          <cell r="J254">
            <v>44385</v>
          </cell>
          <cell r="K254" t="str">
            <v>V</v>
          </cell>
          <cell r="M254" t="str">
            <v>LUNAS</v>
          </cell>
          <cell r="N254">
            <v>0</v>
          </cell>
          <cell r="O254" t="str">
            <v>7D</v>
          </cell>
          <cell r="P254" t="str">
            <v>NACITA MAYRIKA AZZAHRA WIJAYA</v>
          </cell>
          <cell r="R254" t="str">
            <v>8B</v>
          </cell>
          <cell r="S254" t="str">
            <v>V</v>
          </cell>
        </row>
        <row r="255">
          <cell r="B255">
            <v>11706</v>
          </cell>
          <cell r="C255" t="str">
            <v>0074807409</v>
          </cell>
          <cell r="D255" t="str">
            <v>NAFIS IMNIDHOM NAVENDRA</v>
          </cell>
          <cell r="E255" t="str">
            <v>L</v>
          </cell>
          <cell r="F255" t="str">
            <v>B</v>
          </cell>
          <cell r="G255">
            <v>400000</v>
          </cell>
          <cell r="H255">
            <v>300000</v>
          </cell>
          <cell r="I255" t="str">
            <v>8E</v>
          </cell>
          <cell r="J255">
            <v>44386</v>
          </cell>
          <cell r="K255" t="str">
            <v>V</v>
          </cell>
          <cell r="M255">
            <v>300000</v>
          </cell>
          <cell r="N255">
            <v>300000</v>
          </cell>
          <cell r="O255" t="str">
            <v>7D</v>
          </cell>
          <cell r="P255" t="str">
            <v>NAFIS IMNIDHOM NAVENDRA</v>
          </cell>
          <cell r="R255" t="str">
            <v>8E</v>
          </cell>
          <cell r="S255" t="str">
            <v>V</v>
          </cell>
        </row>
        <row r="256">
          <cell r="B256">
            <v>11707</v>
          </cell>
          <cell r="C256" t="str">
            <v>0087839665</v>
          </cell>
          <cell r="D256" t="str">
            <v>NEXT FORTUNE</v>
          </cell>
          <cell r="E256" t="str">
            <v>L</v>
          </cell>
          <cell r="F256" t="str">
            <v>L</v>
          </cell>
          <cell r="G256">
            <v>700000</v>
          </cell>
          <cell r="H256" t="str">
            <v>LUNAS</v>
          </cell>
          <cell r="I256" t="str">
            <v>8B</v>
          </cell>
          <cell r="J256">
            <v>44382</v>
          </cell>
          <cell r="K256" t="str">
            <v>V</v>
          </cell>
          <cell r="M256" t="str">
            <v>LUNAS</v>
          </cell>
          <cell r="N256">
            <v>0</v>
          </cell>
          <cell r="O256" t="str">
            <v>7D</v>
          </cell>
          <cell r="P256" t="str">
            <v>NEXT FORTUNE</v>
          </cell>
          <cell r="R256" t="str">
            <v>8B</v>
          </cell>
          <cell r="S256" t="str">
            <v>V</v>
          </cell>
        </row>
        <row r="257">
          <cell r="B257">
            <v>11708</v>
          </cell>
          <cell r="C257" t="str">
            <v>0079960355</v>
          </cell>
          <cell r="D257" t="str">
            <v>NIRWASITA DWI ARDIYANTI</v>
          </cell>
          <cell r="E257" t="str">
            <v>P</v>
          </cell>
          <cell r="F257" t="str">
            <v>L</v>
          </cell>
          <cell r="G257">
            <v>700000</v>
          </cell>
          <cell r="H257" t="str">
            <v>LUNAS</v>
          </cell>
          <cell r="I257" t="str">
            <v>8C</v>
          </cell>
          <cell r="J257">
            <v>44387</v>
          </cell>
          <cell r="M257" t="str">
            <v>LUNAS</v>
          </cell>
          <cell r="N257">
            <v>0</v>
          </cell>
          <cell r="O257" t="str">
            <v>7D</v>
          </cell>
          <cell r="P257" t="str">
            <v>NIRWASITA DWI ARDIYANTI</v>
          </cell>
          <cell r="R257" t="str">
            <v>8C</v>
          </cell>
          <cell r="S257" t="str">
            <v>V</v>
          </cell>
        </row>
        <row r="258">
          <cell r="B258">
            <v>11709</v>
          </cell>
          <cell r="C258" t="str">
            <v>0085223559</v>
          </cell>
          <cell r="D258" t="str">
            <v>PRISTA AMANDA PUTRI DAVA</v>
          </cell>
          <cell r="E258" t="str">
            <v>P</v>
          </cell>
          <cell r="G258">
            <v>0</v>
          </cell>
          <cell r="H258" t="str">
            <v/>
          </cell>
          <cell r="I258" t="str">
            <v/>
          </cell>
          <cell r="M258">
            <v>700000</v>
          </cell>
          <cell r="N258">
            <v>700000</v>
          </cell>
          <cell r="O258" t="str">
            <v>7D</v>
          </cell>
          <cell r="P258" t="str">
            <v>PRISTA AMANDA PUTRI DAVA</v>
          </cell>
          <cell r="R258" t="str">
            <v>8E</v>
          </cell>
          <cell r="S258" t="str">
            <v xml:space="preserve"> </v>
          </cell>
        </row>
        <row r="259">
          <cell r="B259">
            <v>11710</v>
          </cell>
          <cell r="C259" t="str">
            <v>0072862867</v>
          </cell>
          <cell r="D259" t="str">
            <v>RADITYA WIRAYUDHA</v>
          </cell>
          <cell r="E259" t="str">
            <v>L</v>
          </cell>
          <cell r="F259" t="str">
            <v>L</v>
          </cell>
          <cell r="G259">
            <v>700000</v>
          </cell>
          <cell r="H259" t="str">
            <v>LUNAS</v>
          </cell>
          <cell r="I259" t="str">
            <v>8C</v>
          </cell>
          <cell r="J259">
            <v>44389</v>
          </cell>
          <cell r="K259" t="str">
            <v>V</v>
          </cell>
          <cell r="M259" t="str">
            <v>LUNAS</v>
          </cell>
          <cell r="N259">
            <v>0</v>
          </cell>
          <cell r="O259" t="str">
            <v>7D</v>
          </cell>
          <cell r="P259" t="str">
            <v>RADITYA WIRAYUDHA</v>
          </cell>
          <cell r="R259" t="str">
            <v>8C</v>
          </cell>
          <cell r="S259" t="str">
            <v>V</v>
          </cell>
        </row>
        <row r="260">
          <cell r="B260">
            <v>11711</v>
          </cell>
          <cell r="C260" t="str">
            <v>0078294689</v>
          </cell>
          <cell r="D260" t="str">
            <v>REVALYNA DIYANTI</v>
          </cell>
          <cell r="E260" t="str">
            <v>P</v>
          </cell>
          <cell r="F260" t="str">
            <v>L</v>
          </cell>
          <cell r="G260">
            <v>700000</v>
          </cell>
          <cell r="H260" t="str">
            <v>LUNAS</v>
          </cell>
          <cell r="I260" t="str">
            <v>8F</v>
          </cell>
          <cell r="J260">
            <v>44384</v>
          </cell>
          <cell r="K260" t="str">
            <v>V</v>
          </cell>
          <cell r="M260" t="str">
            <v>LUNAS</v>
          </cell>
          <cell r="N260">
            <v>0</v>
          </cell>
          <cell r="O260" t="str">
            <v>7D</v>
          </cell>
          <cell r="P260" t="str">
            <v>REVALYNA DIYANTI</v>
          </cell>
          <cell r="R260" t="str">
            <v>8F</v>
          </cell>
          <cell r="S260" t="str">
            <v>V</v>
          </cell>
        </row>
        <row r="261">
          <cell r="B261">
            <v>11712</v>
          </cell>
          <cell r="C261" t="str">
            <v>0086713080</v>
          </cell>
          <cell r="D261" t="str">
            <v>RHEZA ALENTTA</v>
          </cell>
          <cell r="E261" t="str">
            <v>L</v>
          </cell>
          <cell r="F261" t="str">
            <v>L</v>
          </cell>
          <cell r="G261">
            <v>700000</v>
          </cell>
          <cell r="H261" t="str">
            <v>LUNAS</v>
          </cell>
          <cell r="I261" t="str">
            <v>8E</v>
          </cell>
          <cell r="J261">
            <v>44385</v>
          </cell>
          <cell r="K261" t="str">
            <v>V</v>
          </cell>
          <cell r="M261" t="str">
            <v>LUNAS</v>
          </cell>
          <cell r="N261">
            <v>0</v>
          </cell>
          <cell r="O261" t="str">
            <v>7D</v>
          </cell>
          <cell r="P261" t="str">
            <v>RHEZA ALENTTA</v>
          </cell>
          <cell r="R261" t="str">
            <v>8E</v>
          </cell>
          <cell r="S261" t="str">
            <v>V</v>
          </cell>
        </row>
        <row r="262">
          <cell r="B262">
            <v>11714</v>
          </cell>
          <cell r="C262" t="str">
            <v>0087602255</v>
          </cell>
          <cell r="D262" t="str">
            <v>SHIDDIQ ADI YAHDI</v>
          </cell>
          <cell r="E262" t="str">
            <v>L</v>
          </cell>
          <cell r="F262" t="str">
            <v>L</v>
          </cell>
          <cell r="G262">
            <v>700000</v>
          </cell>
          <cell r="H262" t="str">
            <v>LUNAS</v>
          </cell>
          <cell r="I262" t="str">
            <v>8F</v>
          </cell>
          <cell r="J262">
            <v>44376</v>
          </cell>
          <cell r="K262" t="str">
            <v>V</v>
          </cell>
          <cell r="M262" t="str">
            <v>LUNAS</v>
          </cell>
          <cell r="N262">
            <v>0</v>
          </cell>
          <cell r="O262" t="str">
            <v>7D</v>
          </cell>
          <cell r="P262" t="str">
            <v>SHIDDIQ ADI YAHDI</v>
          </cell>
          <cell r="R262" t="str">
            <v>8F</v>
          </cell>
          <cell r="S262" t="str">
            <v>V</v>
          </cell>
        </row>
        <row r="263">
          <cell r="B263">
            <v>11715</v>
          </cell>
          <cell r="C263" t="str">
            <v>0074494544</v>
          </cell>
          <cell r="D263" t="str">
            <v>VALENCIA SAFIRA HERMAWAN</v>
          </cell>
          <cell r="E263" t="str">
            <v>P</v>
          </cell>
          <cell r="F263" t="str">
            <v>L</v>
          </cell>
          <cell r="G263">
            <v>700000</v>
          </cell>
          <cell r="H263" t="str">
            <v>LUNAS</v>
          </cell>
          <cell r="I263" t="str">
            <v>8A</v>
          </cell>
          <cell r="J263">
            <v>44385</v>
          </cell>
          <cell r="K263" t="str">
            <v>V</v>
          </cell>
          <cell r="M263" t="str">
            <v>LUNAS</v>
          </cell>
          <cell r="N263">
            <v>0</v>
          </cell>
          <cell r="O263" t="str">
            <v>7D</v>
          </cell>
          <cell r="P263" t="str">
            <v>VALENCIA SAFIRA HERMAWAN</v>
          </cell>
          <cell r="R263" t="str">
            <v>8A</v>
          </cell>
          <cell r="S263" t="str">
            <v>V</v>
          </cell>
        </row>
        <row r="264">
          <cell r="B264">
            <v>11716</v>
          </cell>
          <cell r="C264" t="str">
            <v>0076658031</v>
          </cell>
          <cell r="D264" t="str">
            <v>ZAHRA HANUN</v>
          </cell>
          <cell r="E264" t="str">
            <v>P</v>
          </cell>
          <cell r="F264" t="str">
            <v>L</v>
          </cell>
          <cell r="G264">
            <v>700000</v>
          </cell>
          <cell r="H264" t="str">
            <v>LUNAS</v>
          </cell>
          <cell r="I264" t="str">
            <v>8B</v>
          </cell>
          <cell r="J264">
            <v>44387</v>
          </cell>
          <cell r="K264" t="str">
            <v>V</v>
          </cell>
          <cell r="M264" t="str">
            <v>LUNAS</v>
          </cell>
          <cell r="N264">
            <v>0</v>
          </cell>
          <cell r="O264" t="str">
            <v>7D</v>
          </cell>
          <cell r="P264" t="str">
            <v>ZAHRA HANUN</v>
          </cell>
          <cell r="R264" t="str">
            <v>8B</v>
          </cell>
          <cell r="S264" t="str">
            <v>V</v>
          </cell>
        </row>
        <row r="265">
          <cell r="M265">
            <v>700000</v>
          </cell>
          <cell r="N265">
            <v>700000</v>
          </cell>
          <cell r="O265" t="str">
            <v>7D</v>
          </cell>
          <cell r="P265">
            <v>0</v>
          </cell>
          <cell r="R265" t="e">
            <v>#N/A</v>
          </cell>
          <cell r="S265" t="str">
            <v xml:space="preserve"> </v>
          </cell>
        </row>
        <row r="266">
          <cell r="M266">
            <v>700000</v>
          </cell>
          <cell r="N266">
            <v>700000</v>
          </cell>
          <cell r="O266" t="str">
            <v>7D</v>
          </cell>
          <cell r="P266">
            <v>0</v>
          </cell>
          <cell r="R266" t="e">
            <v>#N/A</v>
          </cell>
          <cell r="S266" t="str">
            <v xml:space="preserve"> </v>
          </cell>
        </row>
        <row r="267">
          <cell r="O267" t="str">
            <v>7D</v>
          </cell>
          <cell r="P267">
            <v>0</v>
          </cell>
        </row>
        <row r="268">
          <cell r="O268" t="str">
            <v>7D</v>
          </cell>
          <cell r="P268">
            <v>0</v>
          </cell>
        </row>
        <row r="269">
          <cell r="O269" t="str">
            <v>7D</v>
          </cell>
          <cell r="P269">
            <v>0</v>
          </cell>
        </row>
        <row r="270">
          <cell r="D270" t="str">
            <v>DU</v>
          </cell>
          <cell r="F270">
            <v>29</v>
          </cell>
          <cell r="O270" t="str">
            <v>7D</v>
          </cell>
          <cell r="P270" t="str">
            <v>DU</v>
          </cell>
        </row>
        <row r="271">
          <cell r="O271" t="str">
            <v>7D</v>
          </cell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B275" t="str">
            <v>L =</v>
          </cell>
          <cell r="C275">
            <v>18</v>
          </cell>
          <cell r="I275" t="str">
            <v>Wali Kelas,</v>
          </cell>
          <cell r="P275">
            <v>0</v>
          </cell>
        </row>
        <row r="276">
          <cell r="B276" t="str">
            <v>P =</v>
          </cell>
          <cell r="C276">
            <v>16</v>
          </cell>
          <cell r="P276">
            <v>0</v>
          </cell>
        </row>
        <row r="277">
          <cell r="B277" t="str">
            <v>JML =</v>
          </cell>
          <cell r="C277">
            <v>34</v>
          </cell>
          <cell r="P277">
            <v>0</v>
          </cell>
        </row>
        <row r="278">
          <cell r="P278">
            <v>0</v>
          </cell>
        </row>
        <row r="279">
          <cell r="I279" t="str">
            <v>KI NUR KHOLIS, S.Ag</v>
          </cell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P287">
            <v>0</v>
          </cell>
        </row>
        <row r="288"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B302" t="str">
            <v>7E</v>
          </cell>
          <cell r="P302">
            <v>0</v>
          </cell>
        </row>
        <row r="303">
          <cell r="B303" t="str">
            <v>NIS</v>
          </cell>
          <cell r="C303" t="str">
            <v>NISN</v>
          </cell>
          <cell r="D303" t="str">
            <v>NAMA SISWA</v>
          </cell>
          <cell r="E303" t="str">
            <v>L/P</v>
          </cell>
          <cell r="F303" t="str">
            <v>DU</v>
          </cell>
          <cell r="G303" t="str">
            <v>RP</v>
          </cell>
          <cell r="H303" t="str">
            <v>KEKURANGAN</v>
          </cell>
          <cell r="I303" t="str">
            <v>KLS BARU</v>
          </cell>
          <cell r="J303" t="str">
            <v>TGL DU</v>
          </cell>
          <cell r="K303" t="str">
            <v>RAPOT</v>
          </cell>
          <cell r="P303" t="str">
            <v>NAMA SISWA</v>
          </cell>
          <cell r="R303" t="str">
            <v>KLS BARU</v>
          </cell>
          <cell r="S303" t="str">
            <v>sdh DU</v>
          </cell>
        </row>
        <row r="304">
          <cell r="B304">
            <v>11717</v>
          </cell>
          <cell r="C304" t="str">
            <v>0078548234</v>
          </cell>
          <cell r="D304" t="str">
            <v>AFFRIED TIO YULIANTO</v>
          </cell>
          <cell r="E304" t="str">
            <v>L</v>
          </cell>
          <cell r="F304" t="str">
            <v>L</v>
          </cell>
          <cell r="G304">
            <v>700000</v>
          </cell>
          <cell r="H304" t="str">
            <v>LUNAS</v>
          </cell>
          <cell r="I304" t="str">
            <v>8A</v>
          </cell>
          <cell r="J304">
            <v>44375</v>
          </cell>
          <cell r="K304" t="str">
            <v>V</v>
          </cell>
          <cell r="M304" t="str">
            <v>LUNAS</v>
          </cell>
          <cell r="N304">
            <v>0</v>
          </cell>
          <cell r="O304" t="str">
            <v>7E</v>
          </cell>
          <cell r="P304" t="str">
            <v>AFFRIED TIO YULIANTO</v>
          </cell>
          <cell r="R304" t="str">
            <v>8A</v>
          </cell>
          <cell r="S304" t="str">
            <v>V</v>
          </cell>
        </row>
        <row r="305">
          <cell r="B305">
            <v>11718</v>
          </cell>
          <cell r="C305" t="str">
            <v>0084545191</v>
          </cell>
          <cell r="D305" t="str">
            <v>ANATASYA KEIFA KUSUMA SRIAWHANTO</v>
          </cell>
          <cell r="E305" t="str">
            <v>P</v>
          </cell>
          <cell r="F305" t="str">
            <v>L</v>
          </cell>
          <cell r="G305">
            <v>700000</v>
          </cell>
          <cell r="H305" t="str">
            <v>LUNAS</v>
          </cell>
          <cell r="I305" t="str">
            <v>8B</v>
          </cell>
          <cell r="J305">
            <v>44389</v>
          </cell>
          <cell r="M305" t="str">
            <v>LUNAS</v>
          </cell>
          <cell r="N305">
            <v>0</v>
          </cell>
          <cell r="O305" t="str">
            <v>7E</v>
          </cell>
          <cell r="P305" t="str">
            <v>ANATASYA KEIFA KUSUMA SRIAWHANTO</v>
          </cell>
          <cell r="R305" t="str">
            <v>8B</v>
          </cell>
          <cell r="S305" t="str">
            <v>V</v>
          </cell>
        </row>
        <row r="306">
          <cell r="B306">
            <v>11719</v>
          </cell>
          <cell r="C306" t="str">
            <v>0077733895</v>
          </cell>
          <cell r="D306" t="str">
            <v>ANDRA LAZUARDI RAMADHAN</v>
          </cell>
          <cell r="E306" t="str">
            <v>L</v>
          </cell>
          <cell r="F306" t="str">
            <v>L</v>
          </cell>
          <cell r="G306">
            <v>700000</v>
          </cell>
          <cell r="H306" t="str">
            <v>LUNAS</v>
          </cell>
          <cell r="I306" t="str">
            <v>8B</v>
          </cell>
          <cell r="J306">
            <v>44385</v>
          </cell>
          <cell r="K306" t="str">
            <v>V</v>
          </cell>
          <cell r="M306" t="str">
            <v>LUNAS</v>
          </cell>
          <cell r="N306">
            <v>0</v>
          </cell>
          <cell r="O306" t="str">
            <v>7E</v>
          </cell>
          <cell r="P306" t="str">
            <v>ANDRA LAZUARDI RAMADHAN</v>
          </cell>
          <cell r="R306" t="str">
            <v>8B</v>
          </cell>
          <cell r="S306" t="str">
            <v>V</v>
          </cell>
        </row>
        <row r="307">
          <cell r="B307">
            <v>11720</v>
          </cell>
          <cell r="C307" t="str">
            <v>0072616486</v>
          </cell>
          <cell r="D307" t="str">
            <v>ARDITA PERMATA DEWI</v>
          </cell>
          <cell r="E307" t="str">
            <v>P</v>
          </cell>
          <cell r="F307" t="str">
            <v>B</v>
          </cell>
          <cell r="G307">
            <v>200000</v>
          </cell>
          <cell r="H307">
            <v>500000</v>
          </cell>
          <cell r="I307" t="str">
            <v>8C</v>
          </cell>
          <cell r="J307">
            <v>44389</v>
          </cell>
          <cell r="M307">
            <v>500000</v>
          </cell>
          <cell r="N307">
            <v>500000</v>
          </cell>
          <cell r="O307" t="str">
            <v>7E</v>
          </cell>
          <cell r="P307" t="str">
            <v>ARDITA PERMATA DEWI</v>
          </cell>
          <cell r="R307" t="str">
            <v>8C</v>
          </cell>
          <cell r="S307" t="str">
            <v>V</v>
          </cell>
        </row>
        <row r="308">
          <cell r="B308">
            <v>11721</v>
          </cell>
          <cell r="C308" t="str">
            <v>0074663105</v>
          </cell>
          <cell r="D308" t="str">
            <v>AZZAVIRA KAYLA NATANIA</v>
          </cell>
          <cell r="E308" t="str">
            <v>P</v>
          </cell>
          <cell r="F308" t="str">
            <v>L</v>
          </cell>
          <cell r="G308">
            <v>700000</v>
          </cell>
          <cell r="H308" t="str">
            <v>LUNAS</v>
          </cell>
          <cell r="I308" t="str">
            <v>8D</v>
          </cell>
          <cell r="J308">
            <v>44376</v>
          </cell>
          <cell r="K308" t="str">
            <v>V</v>
          </cell>
          <cell r="M308" t="str">
            <v>LUNAS</v>
          </cell>
          <cell r="N308">
            <v>0</v>
          </cell>
          <cell r="O308" t="str">
            <v>7E</v>
          </cell>
          <cell r="P308" t="str">
            <v>AZZAVIRA KAYLA NATANIA</v>
          </cell>
          <cell r="R308" t="str">
            <v>8D</v>
          </cell>
          <cell r="S308" t="str">
            <v>V</v>
          </cell>
        </row>
        <row r="309">
          <cell r="B309">
            <v>11722</v>
          </cell>
          <cell r="C309" t="str">
            <v>0075069285</v>
          </cell>
          <cell r="D309" t="str">
            <v>BAGUS PRASETYO</v>
          </cell>
          <cell r="E309" t="str">
            <v>L</v>
          </cell>
          <cell r="F309" t="str">
            <v>L</v>
          </cell>
          <cell r="G309">
            <v>700000</v>
          </cell>
          <cell r="H309" t="str">
            <v>LUNAS</v>
          </cell>
          <cell r="I309" t="str">
            <v>8C</v>
          </cell>
          <cell r="J309">
            <v>44364</v>
          </cell>
          <cell r="M309" t="str">
            <v>LUNAS</v>
          </cell>
          <cell r="N309">
            <v>0</v>
          </cell>
          <cell r="O309" t="str">
            <v>7E</v>
          </cell>
          <cell r="P309" t="str">
            <v>BAGUS PRASETYO</v>
          </cell>
          <cell r="R309" t="str">
            <v>8C</v>
          </cell>
          <cell r="S309" t="str">
            <v>V</v>
          </cell>
        </row>
        <row r="310">
          <cell r="B310">
            <v>11723</v>
          </cell>
          <cell r="C310" t="str">
            <v>0085011032</v>
          </cell>
          <cell r="D310" t="str">
            <v>CHELSY FRESTA ILLAHI SANJAYA</v>
          </cell>
          <cell r="E310" t="str">
            <v>P</v>
          </cell>
          <cell r="G310">
            <v>0</v>
          </cell>
          <cell r="H310" t="str">
            <v/>
          </cell>
          <cell r="I310" t="str">
            <v/>
          </cell>
          <cell r="M310">
            <v>700000</v>
          </cell>
          <cell r="N310">
            <v>700000</v>
          </cell>
          <cell r="O310" t="str">
            <v>7E</v>
          </cell>
          <cell r="P310" t="str">
            <v>CHELSY FRESTA ILLAHI SANJAYA</v>
          </cell>
          <cell r="R310" t="str">
            <v>8C</v>
          </cell>
          <cell r="S310" t="str">
            <v xml:space="preserve"> </v>
          </cell>
        </row>
        <row r="311">
          <cell r="B311">
            <v>11724</v>
          </cell>
          <cell r="C311" t="str">
            <v>0072544732</v>
          </cell>
          <cell r="D311" t="str">
            <v>DAVINO ADI NUGROHO</v>
          </cell>
          <cell r="E311" t="str">
            <v>L</v>
          </cell>
          <cell r="F311" t="str">
            <v>L</v>
          </cell>
          <cell r="G311">
            <v>700000</v>
          </cell>
          <cell r="H311" t="str">
            <v>LUNAS</v>
          </cell>
          <cell r="I311" t="str">
            <v>8D</v>
          </cell>
          <cell r="J311">
            <v>44370</v>
          </cell>
          <cell r="M311" t="str">
            <v>LUNAS</v>
          </cell>
          <cell r="N311">
            <v>0</v>
          </cell>
          <cell r="O311" t="str">
            <v>7E</v>
          </cell>
          <cell r="P311" t="str">
            <v>DAVINO ADI NUGROHO</v>
          </cell>
          <cell r="R311" t="str">
            <v>8D</v>
          </cell>
          <cell r="S311" t="str">
            <v>V</v>
          </cell>
        </row>
        <row r="312">
          <cell r="B312">
            <v>11725</v>
          </cell>
          <cell r="C312" t="str">
            <v>0072054098</v>
          </cell>
          <cell r="D312" t="str">
            <v>DEVINA QURROTI A'YUN</v>
          </cell>
          <cell r="E312" t="str">
            <v>P</v>
          </cell>
          <cell r="F312" t="str">
            <v>B</v>
          </cell>
          <cell r="G312">
            <v>500000</v>
          </cell>
          <cell r="H312">
            <v>200000</v>
          </cell>
          <cell r="I312" t="str">
            <v>8F</v>
          </cell>
          <cell r="J312">
            <v>44384</v>
          </cell>
          <cell r="K312" t="str">
            <v>V</v>
          </cell>
          <cell r="M312">
            <v>200000</v>
          </cell>
          <cell r="N312">
            <v>200000</v>
          </cell>
          <cell r="O312" t="str">
            <v>7E</v>
          </cell>
          <cell r="P312" t="str">
            <v>DEVINA QURROTI A'YUN</v>
          </cell>
          <cell r="R312" t="str">
            <v>8F</v>
          </cell>
          <cell r="S312" t="str">
            <v>V</v>
          </cell>
        </row>
        <row r="313">
          <cell r="B313">
            <v>11726</v>
          </cell>
          <cell r="C313" t="str">
            <v>0089587404</v>
          </cell>
          <cell r="D313" t="str">
            <v>EBZAN TERTIANO PRADYGTA</v>
          </cell>
          <cell r="E313" t="str">
            <v>L</v>
          </cell>
          <cell r="G313">
            <v>0</v>
          </cell>
          <cell r="H313" t="str">
            <v/>
          </cell>
          <cell r="I313" t="str">
            <v/>
          </cell>
          <cell r="M313">
            <v>700000</v>
          </cell>
          <cell r="N313">
            <v>700000</v>
          </cell>
          <cell r="O313" t="str">
            <v>7E</v>
          </cell>
          <cell r="P313" t="str">
            <v>EBZAN TERTIANO PRADYGTA</v>
          </cell>
          <cell r="R313" t="str">
            <v>8F</v>
          </cell>
          <cell r="S313" t="str">
            <v xml:space="preserve"> </v>
          </cell>
        </row>
        <row r="314">
          <cell r="B314">
            <v>11727</v>
          </cell>
          <cell r="C314" t="str">
            <v>0072083003</v>
          </cell>
          <cell r="D314" t="str">
            <v>FARADITA MAORETA AURELLIA</v>
          </cell>
          <cell r="E314" t="str">
            <v>P</v>
          </cell>
          <cell r="G314">
            <v>0</v>
          </cell>
          <cell r="H314" t="str">
            <v/>
          </cell>
          <cell r="I314" t="str">
            <v/>
          </cell>
          <cell r="M314">
            <v>700000</v>
          </cell>
          <cell r="N314">
            <v>700000</v>
          </cell>
          <cell r="O314" t="str">
            <v>7E</v>
          </cell>
          <cell r="P314" t="str">
            <v>FARADITA MAORETA AURELLIA</v>
          </cell>
          <cell r="R314" t="str">
            <v>8B</v>
          </cell>
          <cell r="S314" t="str">
            <v xml:space="preserve"> </v>
          </cell>
        </row>
        <row r="315">
          <cell r="B315">
            <v>11728</v>
          </cell>
          <cell r="C315" t="str">
            <v>0078906108</v>
          </cell>
          <cell r="D315" t="str">
            <v>FARASHA AHURA MAZDA</v>
          </cell>
          <cell r="E315" t="str">
            <v>L</v>
          </cell>
          <cell r="G315">
            <v>0</v>
          </cell>
          <cell r="H315" t="str">
            <v/>
          </cell>
          <cell r="I315" t="str">
            <v/>
          </cell>
          <cell r="M315">
            <v>700000</v>
          </cell>
          <cell r="N315">
            <v>700000</v>
          </cell>
          <cell r="O315" t="str">
            <v>7E</v>
          </cell>
          <cell r="P315" t="str">
            <v>FARASHA AHURA MAZDA</v>
          </cell>
          <cell r="R315" t="str">
            <v>8A</v>
          </cell>
          <cell r="S315" t="str">
            <v xml:space="preserve"> </v>
          </cell>
        </row>
        <row r="316">
          <cell r="B316">
            <v>11729</v>
          </cell>
          <cell r="C316" t="str">
            <v>0076564802</v>
          </cell>
          <cell r="D316" t="str">
            <v>FORENO FAISAL FAHRI</v>
          </cell>
          <cell r="E316" t="str">
            <v>L</v>
          </cell>
          <cell r="F316" t="str">
            <v>L</v>
          </cell>
          <cell r="G316">
            <v>700000</v>
          </cell>
          <cell r="H316" t="str">
            <v>LUNAS</v>
          </cell>
          <cell r="I316" t="str">
            <v>8B</v>
          </cell>
          <cell r="J316">
            <v>44382</v>
          </cell>
          <cell r="K316" t="str">
            <v>V</v>
          </cell>
          <cell r="M316" t="str">
            <v>LUNAS</v>
          </cell>
          <cell r="N316">
            <v>0</v>
          </cell>
          <cell r="O316" t="str">
            <v>7E</v>
          </cell>
          <cell r="P316" t="str">
            <v>FORENO FAISAL FAHRI</v>
          </cell>
          <cell r="R316" t="str">
            <v>8B</v>
          </cell>
          <cell r="S316" t="str">
            <v>V</v>
          </cell>
        </row>
        <row r="317">
          <cell r="B317">
            <v>11730</v>
          </cell>
          <cell r="C317" t="str">
            <v>0077062789</v>
          </cell>
          <cell r="D317" t="str">
            <v>HAIFA ZAKIYAH</v>
          </cell>
          <cell r="E317" t="str">
            <v>P</v>
          </cell>
          <cell r="F317" t="str">
            <v>L</v>
          </cell>
          <cell r="G317">
            <v>700000</v>
          </cell>
          <cell r="H317" t="str">
            <v>LUNAS</v>
          </cell>
          <cell r="I317" t="str">
            <v>8C</v>
          </cell>
          <cell r="J317">
            <v>44382</v>
          </cell>
          <cell r="K317" t="str">
            <v>V</v>
          </cell>
          <cell r="M317" t="str">
            <v>LUNAS</v>
          </cell>
          <cell r="N317">
            <v>0</v>
          </cell>
          <cell r="O317" t="str">
            <v>7E</v>
          </cell>
          <cell r="P317" t="str">
            <v>HAIFA ZAKIYAH</v>
          </cell>
          <cell r="R317" t="str">
            <v>8C</v>
          </cell>
          <cell r="S317" t="str">
            <v>V</v>
          </cell>
        </row>
        <row r="318">
          <cell r="B318">
            <v>11731</v>
          </cell>
          <cell r="C318" t="str">
            <v>0072948485</v>
          </cell>
          <cell r="D318" t="str">
            <v>JASMINE SHIVA FALISHA</v>
          </cell>
          <cell r="E318" t="str">
            <v>P</v>
          </cell>
          <cell r="F318" t="str">
            <v>L</v>
          </cell>
          <cell r="G318">
            <v>700000</v>
          </cell>
          <cell r="H318" t="str">
            <v>LUNAS</v>
          </cell>
          <cell r="I318" t="str">
            <v>8D</v>
          </cell>
          <cell r="J318">
            <v>44383</v>
          </cell>
          <cell r="M318" t="str">
            <v>LUNAS</v>
          </cell>
          <cell r="N318">
            <v>0</v>
          </cell>
          <cell r="O318" t="str">
            <v>7E</v>
          </cell>
          <cell r="P318" t="str">
            <v>JASMINE SHIVA FALISHA</v>
          </cell>
          <cell r="R318" t="str">
            <v>8D</v>
          </cell>
          <cell r="S318" t="str">
            <v>V</v>
          </cell>
        </row>
        <row r="319">
          <cell r="B319">
            <v>11732</v>
          </cell>
          <cell r="C319" t="str">
            <v>0089183941</v>
          </cell>
          <cell r="D319" t="str">
            <v>KENZA ZAHRA NAYLA MONIQUE</v>
          </cell>
          <cell r="E319" t="str">
            <v>P</v>
          </cell>
          <cell r="G319">
            <v>0</v>
          </cell>
          <cell r="H319" t="str">
            <v/>
          </cell>
          <cell r="I319" t="str">
            <v/>
          </cell>
          <cell r="M319">
            <v>700000</v>
          </cell>
          <cell r="N319">
            <v>700000</v>
          </cell>
          <cell r="O319" t="str">
            <v>7E</v>
          </cell>
          <cell r="P319" t="str">
            <v>KENZA ZAHRA NAYLA MONIQUE</v>
          </cell>
          <cell r="R319" t="str">
            <v>8F</v>
          </cell>
          <cell r="S319" t="str">
            <v xml:space="preserve"> </v>
          </cell>
        </row>
        <row r="320">
          <cell r="B320">
            <v>11733</v>
          </cell>
          <cell r="C320" t="str">
            <v>0087931241</v>
          </cell>
          <cell r="D320" t="str">
            <v>KEVIN RAMADANA</v>
          </cell>
          <cell r="E320" t="str">
            <v>L</v>
          </cell>
          <cell r="F320" t="str">
            <v>L</v>
          </cell>
          <cell r="G320">
            <v>700000</v>
          </cell>
          <cell r="H320" t="str">
            <v>LUNAS</v>
          </cell>
          <cell r="I320" t="str">
            <v>8C</v>
          </cell>
          <cell r="J320">
            <v>44382</v>
          </cell>
          <cell r="K320" t="str">
            <v>V</v>
          </cell>
          <cell r="M320" t="str">
            <v>LUNAS</v>
          </cell>
          <cell r="N320">
            <v>0</v>
          </cell>
          <cell r="O320" t="str">
            <v>7E</v>
          </cell>
          <cell r="P320" t="str">
            <v>KEVIN RAMADANA</v>
          </cell>
          <cell r="R320" t="str">
            <v>8C</v>
          </cell>
          <cell r="S320" t="str">
            <v>V</v>
          </cell>
        </row>
        <row r="321">
          <cell r="B321">
            <v>11734</v>
          </cell>
          <cell r="C321" t="str">
            <v>0075463094</v>
          </cell>
          <cell r="D321" t="str">
            <v>LAUREN DENISE DA-FILLA</v>
          </cell>
          <cell r="E321" t="str">
            <v>P</v>
          </cell>
          <cell r="F321" t="str">
            <v>L</v>
          </cell>
          <cell r="G321">
            <v>700000</v>
          </cell>
          <cell r="H321" t="str">
            <v>LUNAS</v>
          </cell>
          <cell r="I321" t="str">
            <v>8A</v>
          </cell>
          <cell r="J321">
            <v>44387</v>
          </cell>
          <cell r="M321" t="str">
            <v>LUNAS</v>
          </cell>
          <cell r="N321">
            <v>0</v>
          </cell>
          <cell r="O321" t="str">
            <v>7E</v>
          </cell>
          <cell r="P321" t="str">
            <v>LAUREN DENISE DA-FILLA</v>
          </cell>
          <cell r="R321" t="str">
            <v>8A</v>
          </cell>
          <cell r="S321" t="str">
            <v>V</v>
          </cell>
        </row>
        <row r="322">
          <cell r="B322">
            <v>11735</v>
          </cell>
          <cell r="C322" t="str">
            <v>0089646987</v>
          </cell>
          <cell r="D322" t="str">
            <v>MEISILA MADILA DIANTI</v>
          </cell>
          <cell r="E322" t="str">
            <v>P</v>
          </cell>
          <cell r="F322" t="str">
            <v>L</v>
          </cell>
          <cell r="G322">
            <v>700000</v>
          </cell>
          <cell r="H322" t="str">
            <v>LUNAS</v>
          </cell>
          <cell r="I322" t="str">
            <v>8B</v>
          </cell>
          <cell r="J322">
            <v>44387</v>
          </cell>
          <cell r="K322" t="str">
            <v>V</v>
          </cell>
          <cell r="M322" t="str">
            <v>LUNAS</v>
          </cell>
          <cell r="N322">
            <v>0</v>
          </cell>
          <cell r="O322" t="str">
            <v>7E</v>
          </cell>
          <cell r="P322" t="str">
            <v>MEISILA MADILA DIANTI</v>
          </cell>
          <cell r="R322" t="str">
            <v>8B</v>
          </cell>
          <cell r="S322" t="str">
            <v>V</v>
          </cell>
        </row>
        <row r="323">
          <cell r="B323">
            <v>11736</v>
          </cell>
          <cell r="C323" t="str">
            <v>0072535527</v>
          </cell>
          <cell r="D323" t="str">
            <v>MOCH. RAFI RUSDIANTO</v>
          </cell>
          <cell r="E323" t="str">
            <v>L</v>
          </cell>
          <cell r="F323" t="str">
            <v>L</v>
          </cell>
          <cell r="G323">
            <v>700000</v>
          </cell>
          <cell r="H323" t="str">
            <v>LUNAS</v>
          </cell>
          <cell r="I323" t="str">
            <v>8D</v>
          </cell>
          <cell r="J323">
            <v>44377</v>
          </cell>
          <cell r="K323" t="str">
            <v>V</v>
          </cell>
          <cell r="M323" t="str">
            <v>LUNAS</v>
          </cell>
          <cell r="N323">
            <v>0</v>
          </cell>
          <cell r="O323" t="str">
            <v>7E</v>
          </cell>
          <cell r="P323" t="str">
            <v>MOCH. RAFI RUSDIANTO</v>
          </cell>
          <cell r="R323" t="str">
            <v>8D</v>
          </cell>
          <cell r="S323" t="str">
            <v>V</v>
          </cell>
        </row>
        <row r="324">
          <cell r="B324">
            <v>11737</v>
          </cell>
          <cell r="C324" t="str">
            <v>0074897296</v>
          </cell>
          <cell r="D324" t="str">
            <v>MOHAMAD ISROFI</v>
          </cell>
          <cell r="E324" t="str">
            <v>L</v>
          </cell>
          <cell r="F324" t="str">
            <v>L</v>
          </cell>
          <cell r="G324">
            <v>700000</v>
          </cell>
          <cell r="H324" t="str">
            <v>LUNAS</v>
          </cell>
          <cell r="I324" t="str">
            <v>8F</v>
          </cell>
          <cell r="J324">
            <v>44383</v>
          </cell>
          <cell r="K324" t="str">
            <v>V</v>
          </cell>
          <cell r="M324" t="str">
            <v>LUNAS</v>
          </cell>
          <cell r="N324">
            <v>0</v>
          </cell>
          <cell r="O324" t="str">
            <v>7E</v>
          </cell>
          <cell r="P324" t="str">
            <v>MOHAMAD ISROFI</v>
          </cell>
          <cell r="R324" t="str">
            <v>8F</v>
          </cell>
          <cell r="S324" t="str">
            <v>V</v>
          </cell>
        </row>
        <row r="325">
          <cell r="B325">
            <v>11738</v>
          </cell>
          <cell r="C325" t="str">
            <v>0078270304</v>
          </cell>
          <cell r="D325" t="str">
            <v>MOHAMMAD RAHMATULLAH FADHIL</v>
          </cell>
          <cell r="E325" t="str">
            <v>L</v>
          </cell>
          <cell r="F325" t="str">
            <v>B</v>
          </cell>
          <cell r="G325">
            <v>300000</v>
          </cell>
          <cell r="H325">
            <v>400000</v>
          </cell>
          <cell r="I325" t="str">
            <v>8A</v>
          </cell>
          <cell r="J325">
            <v>44387</v>
          </cell>
          <cell r="M325">
            <v>400000</v>
          </cell>
          <cell r="N325">
            <v>400000</v>
          </cell>
          <cell r="O325" t="str">
            <v>7E</v>
          </cell>
          <cell r="P325" t="str">
            <v>MOHAMMAD RAHMATULLAH FADHIL</v>
          </cell>
          <cell r="R325" t="str">
            <v>8A</v>
          </cell>
          <cell r="S325" t="str">
            <v>V</v>
          </cell>
        </row>
        <row r="326">
          <cell r="B326">
            <v>11739</v>
          </cell>
          <cell r="C326" t="str">
            <v>0063180347</v>
          </cell>
          <cell r="D326" t="str">
            <v>MUHAMMAD AKBAR ZULFAQOR ANDRIANSYAH</v>
          </cell>
          <cell r="E326" t="str">
            <v>L</v>
          </cell>
          <cell r="F326" t="str">
            <v>L</v>
          </cell>
          <cell r="G326">
            <v>700000</v>
          </cell>
          <cell r="H326" t="str">
            <v>LUNAS</v>
          </cell>
          <cell r="I326" t="str">
            <v>8B</v>
          </cell>
          <cell r="J326">
            <v>44387</v>
          </cell>
          <cell r="K326" t="str">
            <v>V</v>
          </cell>
          <cell r="M326" t="str">
            <v>LUNAS</v>
          </cell>
          <cell r="N326">
            <v>0</v>
          </cell>
          <cell r="O326" t="str">
            <v>7E</v>
          </cell>
          <cell r="P326" t="str">
            <v>MUHAMMAD AKBAR ZULFAQOR ANDRIANSYAH</v>
          </cell>
          <cell r="R326" t="str">
            <v>8B</v>
          </cell>
          <cell r="S326" t="str">
            <v>V</v>
          </cell>
        </row>
        <row r="327">
          <cell r="B327">
            <v>11740</v>
          </cell>
          <cell r="C327" t="str">
            <v>0075039205</v>
          </cell>
          <cell r="D327" t="str">
            <v>MUHAMMAD RASYA ADITYA WARDANA</v>
          </cell>
          <cell r="G327">
            <v>0</v>
          </cell>
          <cell r="H327" t="str">
            <v/>
          </cell>
          <cell r="I327" t="str">
            <v/>
          </cell>
          <cell r="M327">
            <v>700000</v>
          </cell>
          <cell r="N327">
            <v>700000</v>
          </cell>
          <cell r="O327" t="str">
            <v>7E</v>
          </cell>
          <cell r="P327" t="str">
            <v>MUHAMMAD RASYA ADITYA WARDANA</v>
          </cell>
          <cell r="R327" t="e">
            <v>#N/A</v>
          </cell>
          <cell r="S327" t="str">
            <v xml:space="preserve"> </v>
          </cell>
        </row>
        <row r="328">
          <cell r="B328">
            <v>11741</v>
          </cell>
          <cell r="C328" t="str">
            <v>0089188654</v>
          </cell>
          <cell r="D328" t="str">
            <v>NADIA AL KHALIFI</v>
          </cell>
          <cell r="E328" t="str">
            <v>P</v>
          </cell>
          <cell r="F328" t="str">
            <v>L</v>
          </cell>
          <cell r="G328">
            <v>700000</v>
          </cell>
          <cell r="H328" t="str">
            <v>LUNAS</v>
          </cell>
          <cell r="I328" t="str">
            <v>8C</v>
          </cell>
          <cell r="J328">
            <v>44387</v>
          </cell>
          <cell r="M328" t="str">
            <v>LUNAS</v>
          </cell>
          <cell r="N328">
            <v>0</v>
          </cell>
          <cell r="O328" t="str">
            <v>7E</v>
          </cell>
          <cell r="P328" t="str">
            <v>NADIA AL KHALIFI</v>
          </cell>
          <cell r="R328" t="str">
            <v>8C</v>
          </cell>
          <cell r="S328" t="str">
            <v>V</v>
          </cell>
        </row>
        <row r="329">
          <cell r="B329">
            <v>11742</v>
          </cell>
          <cell r="C329" t="str">
            <v>0071917316</v>
          </cell>
          <cell r="D329" t="str">
            <v>NATHAN PUTRA WINBA</v>
          </cell>
          <cell r="E329" t="str">
            <v>L</v>
          </cell>
          <cell r="F329" t="str">
            <v>L</v>
          </cell>
          <cell r="G329">
            <v>700000</v>
          </cell>
          <cell r="H329" t="str">
            <v>LUNAS</v>
          </cell>
          <cell r="I329" t="str">
            <v>8C</v>
          </cell>
          <cell r="J329">
            <v>44377</v>
          </cell>
          <cell r="K329" t="str">
            <v>V</v>
          </cell>
          <cell r="M329" t="str">
            <v>LUNAS</v>
          </cell>
          <cell r="N329">
            <v>0</v>
          </cell>
          <cell r="O329" t="str">
            <v>7E</v>
          </cell>
          <cell r="P329" t="str">
            <v>NATHAN PUTRA WINBA</v>
          </cell>
          <cell r="R329" t="str">
            <v>8C</v>
          </cell>
          <cell r="S329" t="str">
            <v>V</v>
          </cell>
        </row>
        <row r="330">
          <cell r="B330">
            <v>11743</v>
          </cell>
          <cell r="C330" t="str">
            <v>0072110946</v>
          </cell>
          <cell r="D330" t="str">
            <v>NOVAL TRI HANTOKO</v>
          </cell>
          <cell r="E330" t="str">
            <v>L</v>
          </cell>
          <cell r="F330" t="str">
            <v>L</v>
          </cell>
          <cell r="G330">
            <v>700000</v>
          </cell>
          <cell r="H330" t="str">
            <v>LUNAS</v>
          </cell>
          <cell r="I330" t="str">
            <v>8D</v>
          </cell>
          <cell r="J330">
            <v>44385</v>
          </cell>
          <cell r="K330" t="str">
            <v>V</v>
          </cell>
          <cell r="M330" t="str">
            <v>LUNAS</v>
          </cell>
          <cell r="N330">
            <v>0</v>
          </cell>
          <cell r="O330" t="str">
            <v>7E</v>
          </cell>
          <cell r="P330" t="str">
            <v>NOVAL TRI HANTOKO</v>
          </cell>
          <cell r="R330" t="str">
            <v>8D</v>
          </cell>
          <cell r="S330" t="str">
            <v>V</v>
          </cell>
        </row>
        <row r="331">
          <cell r="B331">
            <v>11744</v>
          </cell>
          <cell r="C331" t="str">
            <v>0077742311</v>
          </cell>
          <cell r="D331" t="str">
            <v>NOVICA NURAFIDA</v>
          </cell>
          <cell r="E331" t="str">
            <v>P</v>
          </cell>
          <cell r="F331" t="str">
            <v>L</v>
          </cell>
          <cell r="G331">
            <v>700000</v>
          </cell>
          <cell r="H331" t="str">
            <v>LUNAS</v>
          </cell>
          <cell r="I331" t="str">
            <v>8D</v>
          </cell>
          <cell r="J331">
            <v>44382</v>
          </cell>
          <cell r="K331" t="str">
            <v>V</v>
          </cell>
          <cell r="M331" t="str">
            <v>LUNAS</v>
          </cell>
          <cell r="N331">
            <v>0</v>
          </cell>
          <cell r="O331" t="str">
            <v>7E</v>
          </cell>
          <cell r="P331" t="str">
            <v>NOVICA NURAFIDA</v>
          </cell>
          <cell r="R331" t="str">
            <v>8D</v>
          </cell>
          <cell r="S331" t="str">
            <v>V</v>
          </cell>
        </row>
        <row r="332">
          <cell r="B332">
            <v>11745</v>
          </cell>
          <cell r="C332" t="str">
            <v>0083969374</v>
          </cell>
          <cell r="D332" t="str">
            <v>RAFFI DWI ADITYA YUSUF</v>
          </cell>
          <cell r="E332" t="str">
            <v>L</v>
          </cell>
          <cell r="F332" t="str">
            <v>L</v>
          </cell>
          <cell r="G332">
            <v>700000</v>
          </cell>
          <cell r="H332" t="str">
            <v>LUNAS</v>
          </cell>
          <cell r="I332" t="str">
            <v>8F</v>
          </cell>
          <cell r="J332">
            <v>44387</v>
          </cell>
          <cell r="K332" t="str">
            <v>V</v>
          </cell>
          <cell r="M332" t="str">
            <v>LUNAS</v>
          </cell>
          <cell r="N332">
            <v>0</v>
          </cell>
          <cell r="O332" t="str">
            <v>7E</v>
          </cell>
          <cell r="P332" t="str">
            <v>RAFFI DWI ADITYA YUSUF</v>
          </cell>
          <cell r="R332" t="str">
            <v>8F</v>
          </cell>
          <cell r="S332" t="str">
            <v>V</v>
          </cell>
        </row>
        <row r="333">
          <cell r="B333">
            <v>11746</v>
          </cell>
          <cell r="C333" t="str">
            <v>0087114983</v>
          </cell>
          <cell r="D333" t="str">
            <v>RATU CLARA AURELIA</v>
          </cell>
          <cell r="E333" t="str">
            <v>P</v>
          </cell>
          <cell r="F333" t="str">
            <v>L</v>
          </cell>
          <cell r="G333">
            <v>700000</v>
          </cell>
          <cell r="H333" t="str">
            <v>LUNAS</v>
          </cell>
          <cell r="I333" t="str">
            <v>8D</v>
          </cell>
          <cell r="J333">
            <v>44376</v>
          </cell>
          <cell r="K333" t="str">
            <v>V</v>
          </cell>
          <cell r="M333" t="str">
            <v>LUNAS</v>
          </cell>
          <cell r="N333">
            <v>0</v>
          </cell>
          <cell r="O333" t="str">
            <v>7E</v>
          </cell>
          <cell r="P333" t="str">
            <v>RATU CLARA AURELIA</v>
          </cell>
          <cell r="R333" t="str">
            <v>8D</v>
          </cell>
          <cell r="S333" t="str">
            <v>V</v>
          </cell>
        </row>
        <row r="334">
          <cell r="B334">
            <v>11747</v>
          </cell>
          <cell r="C334" t="str">
            <v>0072355186</v>
          </cell>
          <cell r="D334" t="str">
            <v>RIKA CHAIRILIA</v>
          </cell>
          <cell r="E334" t="str">
            <v>P</v>
          </cell>
          <cell r="F334" t="str">
            <v>L</v>
          </cell>
          <cell r="G334">
            <v>700000</v>
          </cell>
          <cell r="H334" t="str">
            <v>LUNAS</v>
          </cell>
          <cell r="I334" t="str">
            <v>8A</v>
          </cell>
          <cell r="J334">
            <v>44387</v>
          </cell>
          <cell r="M334" t="str">
            <v>LUNAS</v>
          </cell>
          <cell r="N334">
            <v>0</v>
          </cell>
          <cell r="O334" t="str">
            <v>7E</v>
          </cell>
          <cell r="P334" t="str">
            <v>RIKA CHAIRILIA</v>
          </cell>
          <cell r="R334" t="str">
            <v>8A</v>
          </cell>
          <cell r="S334" t="str">
            <v>V</v>
          </cell>
        </row>
        <row r="335">
          <cell r="B335">
            <v>11748</v>
          </cell>
          <cell r="C335" t="str">
            <v>0074594556</v>
          </cell>
          <cell r="D335" t="str">
            <v>SHERLY DIAN ANJANANI</v>
          </cell>
          <cell r="E335" t="str">
            <v>P</v>
          </cell>
          <cell r="F335" t="str">
            <v>L</v>
          </cell>
          <cell r="G335">
            <v>700000</v>
          </cell>
          <cell r="H335" t="str">
            <v>LUNAS</v>
          </cell>
          <cell r="I335" t="str">
            <v>8B</v>
          </cell>
          <cell r="J335">
            <v>44382</v>
          </cell>
          <cell r="K335" t="str">
            <v>V</v>
          </cell>
          <cell r="M335" t="str">
            <v>LUNAS</v>
          </cell>
          <cell r="N335">
            <v>0</v>
          </cell>
          <cell r="O335" t="str">
            <v>7E</v>
          </cell>
          <cell r="P335" t="str">
            <v>SHERLY DIAN ANJANANI</v>
          </cell>
          <cell r="R335" t="str">
            <v>8B</v>
          </cell>
          <cell r="S335" t="str">
            <v>V</v>
          </cell>
        </row>
        <row r="336">
          <cell r="B336">
            <v>11749</v>
          </cell>
          <cell r="C336" t="str">
            <v>0072783014</v>
          </cell>
          <cell r="D336" t="str">
            <v>STEVEN THOMAS SAMON</v>
          </cell>
          <cell r="E336" t="str">
            <v>L</v>
          </cell>
          <cell r="F336" t="str">
            <v>L</v>
          </cell>
          <cell r="G336">
            <v>700000</v>
          </cell>
          <cell r="H336" t="str">
            <v>LUNAS</v>
          </cell>
          <cell r="I336" t="str">
            <v>8A</v>
          </cell>
          <cell r="J336">
            <v>44375</v>
          </cell>
          <cell r="K336" t="str">
            <v>V</v>
          </cell>
          <cell r="M336" t="str">
            <v>LUNAS</v>
          </cell>
          <cell r="N336">
            <v>0</v>
          </cell>
          <cell r="O336" t="str">
            <v>7E</v>
          </cell>
          <cell r="P336" t="str">
            <v>STEVEN THOMAS SAMON</v>
          </cell>
          <cell r="R336" t="str">
            <v>8A</v>
          </cell>
          <cell r="S336" t="str">
            <v>V</v>
          </cell>
        </row>
        <row r="337">
          <cell r="B337">
            <v>11750</v>
          </cell>
          <cell r="C337" t="str">
            <v>0075224366</v>
          </cell>
          <cell r="D337" t="str">
            <v>VANES AURA PUTRI ADZILA</v>
          </cell>
          <cell r="E337" t="str">
            <v>P</v>
          </cell>
          <cell r="F337" t="str">
            <v>L</v>
          </cell>
          <cell r="G337">
            <v>700000</v>
          </cell>
          <cell r="H337" t="str">
            <v>LUNAS</v>
          </cell>
          <cell r="I337" t="str">
            <v>8C</v>
          </cell>
          <cell r="J337">
            <v>44365</v>
          </cell>
          <cell r="M337" t="str">
            <v>LUNAS</v>
          </cell>
          <cell r="N337">
            <v>0</v>
          </cell>
          <cell r="O337" t="str">
            <v>7E</v>
          </cell>
          <cell r="P337" t="str">
            <v>VANES AURA PUTRI ADZILA</v>
          </cell>
          <cell r="R337" t="str">
            <v>8C</v>
          </cell>
          <cell r="S337" t="str">
            <v>V</v>
          </cell>
        </row>
        <row r="338">
          <cell r="B338">
            <v>11751</v>
          </cell>
          <cell r="C338" t="str">
            <v>0085390158</v>
          </cell>
          <cell r="D338" t="str">
            <v>ZAHRA MARJANNAH</v>
          </cell>
          <cell r="E338" t="str">
            <v>P</v>
          </cell>
          <cell r="F338" t="str">
            <v>L</v>
          </cell>
          <cell r="G338">
            <v>700000</v>
          </cell>
          <cell r="H338" t="str">
            <v>LUNAS</v>
          </cell>
          <cell r="I338" t="str">
            <v>8D</v>
          </cell>
          <cell r="J338">
            <v>44361</v>
          </cell>
          <cell r="M338" t="str">
            <v>LUNAS</v>
          </cell>
          <cell r="N338">
            <v>0</v>
          </cell>
          <cell r="O338" t="str">
            <v>7E</v>
          </cell>
          <cell r="P338" t="str">
            <v>ZAHRA MARJANNAH</v>
          </cell>
          <cell r="R338" t="str">
            <v>8D</v>
          </cell>
          <cell r="S338" t="str">
            <v>V</v>
          </cell>
        </row>
        <row r="339">
          <cell r="B339">
            <v>11789</v>
          </cell>
          <cell r="C339">
            <v>3080544583</v>
          </cell>
          <cell r="D339" t="str">
            <v>EGA ROIAN ZHAPUTRA</v>
          </cell>
          <cell r="E339" t="str">
            <v>L</v>
          </cell>
          <cell r="F339" t="str">
            <v>L</v>
          </cell>
          <cell r="G339">
            <v>700000</v>
          </cell>
          <cell r="H339" t="str">
            <v>LUNAS</v>
          </cell>
          <cell r="I339" t="str">
            <v>8F</v>
          </cell>
          <cell r="J339">
            <v>44384</v>
          </cell>
          <cell r="K339" t="str">
            <v>V</v>
          </cell>
          <cell r="M339" t="str">
            <v>LUNAS</v>
          </cell>
          <cell r="N339">
            <v>0</v>
          </cell>
          <cell r="O339" t="str">
            <v>7E</v>
          </cell>
          <cell r="P339" t="str">
            <v>EGA ROIAN ZHAPUTRA</v>
          </cell>
          <cell r="R339" t="str">
            <v>8F</v>
          </cell>
          <cell r="S339" t="str">
            <v>V</v>
          </cell>
        </row>
        <row r="340">
          <cell r="M340">
            <v>700000</v>
          </cell>
          <cell r="N340">
            <v>700000</v>
          </cell>
          <cell r="O340" t="str">
            <v>7E</v>
          </cell>
          <cell r="P340">
            <v>0</v>
          </cell>
          <cell r="R340" t="e">
            <v>#N/A</v>
          </cell>
          <cell r="S340" t="str">
            <v xml:space="preserve"> </v>
          </cell>
        </row>
        <row r="341">
          <cell r="M341">
            <v>700000</v>
          </cell>
          <cell r="N341">
            <v>700000</v>
          </cell>
          <cell r="O341" t="str">
            <v>7E</v>
          </cell>
          <cell r="P341">
            <v>0</v>
          </cell>
          <cell r="R341" t="e">
            <v>#N/A</v>
          </cell>
          <cell r="S341" t="str">
            <v xml:space="preserve"> </v>
          </cell>
        </row>
        <row r="342">
          <cell r="O342" t="str">
            <v>7E</v>
          </cell>
          <cell r="P342">
            <v>0</v>
          </cell>
        </row>
        <row r="343">
          <cell r="O343" t="str">
            <v>7E</v>
          </cell>
          <cell r="P343">
            <v>0</v>
          </cell>
        </row>
        <row r="344">
          <cell r="D344" t="str">
            <v>DU</v>
          </cell>
          <cell r="F344">
            <v>30</v>
          </cell>
          <cell r="O344" t="str">
            <v>7E</v>
          </cell>
          <cell r="P344" t="str">
            <v>DU</v>
          </cell>
        </row>
        <row r="345">
          <cell r="O345" t="str">
            <v>7E</v>
          </cell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B349" t="str">
            <v>L =</v>
          </cell>
          <cell r="C349">
            <v>17</v>
          </cell>
          <cell r="I349" t="str">
            <v>Wali Kelas,</v>
          </cell>
          <cell r="P349">
            <v>0</v>
          </cell>
        </row>
        <row r="350">
          <cell r="B350" t="str">
            <v>P =</v>
          </cell>
          <cell r="C350">
            <v>18</v>
          </cell>
          <cell r="P350">
            <v>0</v>
          </cell>
        </row>
        <row r="351">
          <cell r="B351" t="str">
            <v>JML =</v>
          </cell>
          <cell r="C351">
            <v>35</v>
          </cell>
          <cell r="P351">
            <v>0</v>
          </cell>
        </row>
        <row r="352">
          <cell r="P352">
            <v>0</v>
          </cell>
        </row>
        <row r="353">
          <cell r="I353" t="str">
            <v>NYI NOVIA TITA, S.Si</v>
          </cell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B376" t="str">
            <v>7F</v>
          </cell>
          <cell r="P376">
            <v>0</v>
          </cell>
        </row>
        <row r="377">
          <cell r="B377" t="str">
            <v>NIS</v>
          </cell>
          <cell r="C377" t="str">
            <v>NISN</v>
          </cell>
          <cell r="D377" t="str">
            <v>NAMA SISWA</v>
          </cell>
          <cell r="E377" t="str">
            <v>L/P</v>
          </cell>
          <cell r="F377" t="str">
            <v>DU</v>
          </cell>
          <cell r="G377" t="str">
            <v>RP</v>
          </cell>
          <cell r="H377" t="str">
            <v>KEKURANGAN</v>
          </cell>
          <cell r="I377" t="str">
            <v>KLS BARU</v>
          </cell>
          <cell r="J377" t="str">
            <v>TGL DU</v>
          </cell>
          <cell r="K377" t="str">
            <v>RAPOT</v>
          </cell>
          <cell r="P377" t="str">
            <v>NAMA SISWA</v>
          </cell>
          <cell r="R377" t="str">
            <v>KLS BARU</v>
          </cell>
          <cell r="S377" t="str">
            <v>sdh DU</v>
          </cell>
        </row>
        <row r="378">
          <cell r="B378">
            <v>11752</v>
          </cell>
          <cell r="C378" t="str">
            <v>0078660621</v>
          </cell>
          <cell r="D378" t="str">
            <v>AFRIZAL DHIMAS SYAHPUTRA</v>
          </cell>
          <cell r="E378" t="str">
            <v>L</v>
          </cell>
          <cell r="F378" t="str">
            <v>B</v>
          </cell>
          <cell r="G378">
            <v>100000</v>
          </cell>
          <cell r="H378">
            <v>600000</v>
          </cell>
          <cell r="I378" t="str">
            <v>8E</v>
          </cell>
          <cell r="J378">
            <v>44389</v>
          </cell>
          <cell r="K378" t="str">
            <v>V</v>
          </cell>
          <cell r="M378">
            <v>600000</v>
          </cell>
          <cell r="N378">
            <v>600000</v>
          </cell>
          <cell r="O378" t="str">
            <v>7F</v>
          </cell>
          <cell r="P378" t="str">
            <v>AFRIZAL DHIMAS SYAHPUTRA</v>
          </cell>
          <cell r="R378" t="str">
            <v>8E</v>
          </cell>
          <cell r="S378" t="str">
            <v>V</v>
          </cell>
        </row>
        <row r="379">
          <cell r="B379">
            <v>11753</v>
          </cell>
          <cell r="C379">
            <v>0</v>
          </cell>
          <cell r="D379" t="str">
            <v>AGUSTA ADIGUNA</v>
          </cell>
          <cell r="G379">
            <v>0</v>
          </cell>
          <cell r="H379" t="str">
            <v/>
          </cell>
          <cell r="I379" t="str">
            <v/>
          </cell>
          <cell r="M379">
            <v>700000</v>
          </cell>
          <cell r="N379">
            <v>700000</v>
          </cell>
          <cell r="O379" t="str">
            <v>7F</v>
          </cell>
          <cell r="P379" t="str">
            <v>AGUSTA ADIGUNA</v>
          </cell>
          <cell r="R379" t="e">
            <v>#N/A</v>
          </cell>
          <cell r="S379" t="str">
            <v xml:space="preserve"> </v>
          </cell>
        </row>
        <row r="380">
          <cell r="B380">
            <v>11754</v>
          </cell>
          <cell r="C380" t="str">
            <v>0086299206</v>
          </cell>
          <cell r="D380" t="str">
            <v>ANDIN PUTRI NABILA</v>
          </cell>
          <cell r="E380" t="str">
            <v>P</v>
          </cell>
          <cell r="F380" t="str">
            <v>L</v>
          </cell>
          <cell r="G380">
            <v>700000</v>
          </cell>
          <cell r="H380" t="str">
            <v>LUNAS</v>
          </cell>
          <cell r="I380" t="str">
            <v>8A</v>
          </cell>
          <cell r="J380">
            <v>44382</v>
          </cell>
          <cell r="K380" t="str">
            <v>V</v>
          </cell>
          <cell r="M380" t="str">
            <v>LUNAS</v>
          </cell>
          <cell r="N380">
            <v>0</v>
          </cell>
          <cell r="O380" t="str">
            <v>7F</v>
          </cell>
          <cell r="P380" t="str">
            <v>ANDIN PUTRI NABILA</v>
          </cell>
          <cell r="R380" t="str">
            <v>8A</v>
          </cell>
          <cell r="S380" t="str">
            <v>V</v>
          </cell>
        </row>
        <row r="381">
          <cell r="B381">
            <v>11755</v>
          </cell>
          <cell r="C381" t="str">
            <v>0084050104</v>
          </cell>
          <cell r="D381" t="str">
            <v>ANDRIE FIRMANSYAH</v>
          </cell>
          <cell r="E381" t="str">
            <v>L</v>
          </cell>
          <cell r="F381" t="str">
            <v>L</v>
          </cell>
          <cell r="G381">
            <v>700000</v>
          </cell>
          <cell r="H381" t="str">
            <v>LUNAS</v>
          </cell>
          <cell r="I381" t="str">
            <v>8A</v>
          </cell>
          <cell r="J381">
            <v>44379</v>
          </cell>
          <cell r="K381" t="str">
            <v>V</v>
          </cell>
          <cell r="M381" t="str">
            <v>LUNAS</v>
          </cell>
          <cell r="N381">
            <v>0</v>
          </cell>
          <cell r="O381" t="str">
            <v>7F</v>
          </cell>
          <cell r="P381" t="str">
            <v>ANDRIE FIRMANSYAH</v>
          </cell>
          <cell r="R381" t="str">
            <v>8A</v>
          </cell>
          <cell r="S381" t="str">
            <v>V</v>
          </cell>
        </row>
        <row r="382">
          <cell r="B382">
            <v>11756</v>
          </cell>
          <cell r="C382" t="str">
            <v>0073732745</v>
          </cell>
          <cell r="D382" t="str">
            <v>ARSANTI BUNGA CAHYANI</v>
          </cell>
          <cell r="E382" t="str">
            <v>P</v>
          </cell>
          <cell r="F382" t="str">
            <v>L</v>
          </cell>
          <cell r="G382">
            <v>700000</v>
          </cell>
          <cell r="H382" t="str">
            <v>LUNAS</v>
          </cell>
          <cell r="I382" t="str">
            <v>8B</v>
          </cell>
          <cell r="J382">
            <v>44387</v>
          </cell>
          <cell r="K382" t="str">
            <v>V</v>
          </cell>
          <cell r="M382" t="str">
            <v>LUNAS</v>
          </cell>
          <cell r="N382">
            <v>0</v>
          </cell>
          <cell r="O382" t="str">
            <v>7F</v>
          </cell>
          <cell r="P382" t="str">
            <v>ARSANTI BUNGA CAHYANI</v>
          </cell>
          <cell r="R382" t="str">
            <v>8B</v>
          </cell>
          <cell r="S382" t="str">
            <v>V</v>
          </cell>
        </row>
        <row r="383">
          <cell r="B383">
            <v>11757</v>
          </cell>
          <cell r="C383" t="str">
            <v>0071746485</v>
          </cell>
          <cell r="D383" t="str">
            <v>BINTANG NURSAVANA</v>
          </cell>
          <cell r="E383" t="str">
            <v>P</v>
          </cell>
          <cell r="F383" t="str">
            <v>L</v>
          </cell>
          <cell r="G383">
            <v>700000</v>
          </cell>
          <cell r="H383" t="str">
            <v>LUNAS</v>
          </cell>
          <cell r="I383" t="str">
            <v>8C</v>
          </cell>
          <cell r="J383">
            <v>44387</v>
          </cell>
          <cell r="K383" t="str">
            <v>V</v>
          </cell>
          <cell r="M383" t="str">
            <v>LUNAS</v>
          </cell>
          <cell r="N383">
            <v>0</v>
          </cell>
          <cell r="O383" t="str">
            <v>7F</v>
          </cell>
          <cell r="P383" t="str">
            <v>BINTANG NURSAVANA</v>
          </cell>
          <cell r="R383" t="str">
            <v>8C</v>
          </cell>
          <cell r="S383" t="str">
            <v>V</v>
          </cell>
        </row>
        <row r="384">
          <cell r="B384">
            <v>11758</v>
          </cell>
          <cell r="C384" t="str">
            <v>0084547269</v>
          </cell>
          <cell r="D384" t="str">
            <v>CINDY ALMIRA DEWI</v>
          </cell>
          <cell r="E384" t="str">
            <v>P</v>
          </cell>
          <cell r="F384" t="str">
            <v>L</v>
          </cell>
          <cell r="G384">
            <v>700000</v>
          </cell>
          <cell r="H384" t="str">
            <v>LUNAS</v>
          </cell>
          <cell r="I384" t="str">
            <v>8D</v>
          </cell>
          <cell r="J384">
            <v>44384</v>
          </cell>
          <cell r="K384" t="str">
            <v>V</v>
          </cell>
          <cell r="M384" t="str">
            <v>LUNAS</v>
          </cell>
          <cell r="N384">
            <v>0</v>
          </cell>
          <cell r="O384" t="str">
            <v>7F</v>
          </cell>
          <cell r="P384" t="str">
            <v>CINDY ALMIRA DEWI</v>
          </cell>
          <cell r="R384" t="str">
            <v>8D</v>
          </cell>
          <cell r="S384" t="str">
            <v>V</v>
          </cell>
        </row>
        <row r="385">
          <cell r="B385">
            <v>11759</v>
          </cell>
          <cell r="C385" t="str">
            <v>0073801600</v>
          </cell>
          <cell r="D385" t="str">
            <v>DAVISYA SATRIA NANDA</v>
          </cell>
          <cell r="E385" t="str">
            <v>L</v>
          </cell>
          <cell r="F385" t="str">
            <v>L</v>
          </cell>
          <cell r="G385">
            <v>700000</v>
          </cell>
          <cell r="H385" t="str">
            <v>LUNAS</v>
          </cell>
          <cell r="I385" t="str">
            <v>8B</v>
          </cell>
          <cell r="J385">
            <v>44387</v>
          </cell>
          <cell r="K385" t="str">
            <v>V</v>
          </cell>
          <cell r="M385" t="str">
            <v>LUNAS</v>
          </cell>
          <cell r="N385">
            <v>0</v>
          </cell>
          <cell r="O385" t="str">
            <v>7F</v>
          </cell>
          <cell r="P385" t="str">
            <v>DAVISYA SATRIA NANDA</v>
          </cell>
          <cell r="R385" t="str">
            <v>8B</v>
          </cell>
          <cell r="S385" t="str">
            <v>V</v>
          </cell>
        </row>
        <row r="386">
          <cell r="B386">
            <v>11760</v>
          </cell>
          <cell r="C386" t="str">
            <v>0071676338</v>
          </cell>
          <cell r="D386" t="str">
            <v>DIVA LEVINA ANASTASYA RIYADI</v>
          </cell>
          <cell r="E386" t="str">
            <v>P</v>
          </cell>
          <cell r="G386">
            <v>0</v>
          </cell>
          <cell r="H386" t="str">
            <v/>
          </cell>
          <cell r="I386" t="str">
            <v/>
          </cell>
          <cell r="M386">
            <v>700000</v>
          </cell>
          <cell r="N386">
            <v>700000</v>
          </cell>
          <cell r="O386" t="str">
            <v>7F</v>
          </cell>
          <cell r="P386" t="str">
            <v>DIVA LEVINA ANASTASYA RIYADI</v>
          </cell>
          <cell r="R386" t="str">
            <v>8E</v>
          </cell>
          <cell r="S386" t="str">
            <v xml:space="preserve"> </v>
          </cell>
        </row>
        <row r="387">
          <cell r="B387">
            <v>11761</v>
          </cell>
          <cell r="C387" t="str">
            <v>0078853606</v>
          </cell>
          <cell r="D387" t="str">
            <v>ERIC ADITYA PRASETYO</v>
          </cell>
          <cell r="E387" t="str">
            <v>L</v>
          </cell>
          <cell r="F387" t="str">
            <v>B</v>
          </cell>
          <cell r="G387">
            <v>200000</v>
          </cell>
          <cell r="H387">
            <v>500000</v>
          </cell>
          <cell r="I387" t="str">
            <v>8C</v>
          </cell>
          <cell r="J387">
            <v>44387</v>
          </cell>
          <cell r="M387">
            <v>500000</v>
          </cell>
          <cell r="N387">
            <v>500000</v>
          </cell>
          <cell r="O387" t="str">
            <v>7F</v>
          </cell>
          <cell r="P387" t="str">
            <v>ERIC ADITYA PRASETYO</v>
          </cell>
          <cell r="R387" t="str">
            <v>8C</v>
          </cell>
          <cell r="S387" t="str">
            <v>V</v>
          </cell>
        </row>
        <row r="388">
          <cell r="B388">
            <v>11762</v>
          </cell>
          <cell r="C388" t="str">
            <v>0076369771</v>
          </cell>
          <cell r="D388" t="str">
            <v>FARIS SETIYOKO</v>
          </cell>
          <cell r="E388" t="str">
            <v>L</v>
          </cell>
          <cell r="F388" t="str">
            <v>L</v>
          </cell>
          <cell r="G388">
            <v>700000</v>
          </cell>
          <cell r="H388" t="str">
            <v>LUNAS</v>
          </cell>
          <cell r="I388" t="str">
            <v>8D</v>
          </cell>
          <cell r="J388">
            <v>44383</v>
          </cell>
          <cell r="K388" t="str">
            <v>V</v>
          </cell>
          <cell r="M388" t="str">
            <v>LUNAS</v>
          </cell>
          <cell r="N388">
            <v>0</v>
          </cell>
          <cell r="O388" t="str">
            <v>7F</v>
          </cell>
          <cell r="P388" t="str">
            <v>FARIS SETIYOKO</v>
          </cell>
          <cell r="R388" t="str">
            <v>8D</v>
          </cell>
          <cell r="S388" t="str">
            <v>V</v>
          </cell>
        </row>
        <row r="389">
          <cell r="B389">
            <v>11763</v>
          </cell>
          <cell r="C389" t="str">
            <v>0089528639</v>
          </cell>
          <cell r="D389" t="str">
            <v>FEBIANCHA CHEENDY CHOIRUN NIZA</v>
          </cell>
          <cell r="E389" t="str">
            <v>P</v>
          </cell>
          <cell r="F389" t="str">
            <v>L</v>
          </cell>
          <cell r="G389">
            <v>700000</v>
          </cell>
          <cell r="H389" t="str">
            <v>LUNAS</v>
          </cell>
          <cell r="I389" t="str">
            <v>8A</v>
          </cell>
          <cell r="J389">
            <v>44389</v>
          </cell>
          <cell r="M389" t="str">
            <v>LUNAS</v>
          </cell>
          <cell r="N389">
            <v>0</v>
          </cell>
          <cell r="O389" t="str">
            <v>7F</v>
          </cell>
          <cell r="P389" t="str">
            <v>FEBIANCHA CHEENDY CHOIRUN NIZA</v>
          </cell>
          <cell r="R389" t="str">
            <v>8A</v>
          </cell>
          <cell r="S389" t="str">
            <v>V</v>
          </cell>
        </row>
        <row r="390">
          <cell r="B390">
            <v>11764</v>
          </cell>
          <cell r="C390" t="str">
            <v>0075678111</v>
          </cell>
          <cell r="D390" t="str">
            <v>GARICK TATAG WIRATAMA</v>
          </cell>
          <cell r="E390" t="str">
            <v>L</v>
          </cell>
          <cell r="F390" t="str">
            <v>B</v>
          </cell>
          <cell r="G390">
            <v>350000</v>
          </cell>
          <cell r="H390">
            <v>350000</v>
          </cell>
          <cell r="I390" t="str">
            <v>8E</v>
          </cell>
          <cell r="J390">
            <v>44385</v>
          </cell>
          <cell r="K390" t="str">
            <v>V</v>
          </cell>
          <cell r="M390">
            <v>350000</v>
          </cell>
          <cell r="N390">
            <v>350000</v>
          </cell>
          <cell r="O390" t="str">
            <v>7F</v>
          </cell>
          <cell r="P390" t="str">
            <v>GARICK TATAG WIRATAMA</v>
          </cell>
          <cell r="R390" t="str">
            <v>8E</v>
          </cell>
          <cell r="S390" t="str">
            <v>V</v>
          </cell>
        </row>
        <row r="391">
          <cell r="B391">
            <v>11765</v>
          </cell>
          <cell r="C391" t="str">
            <v>0082925604</v>
          </cell>
          <cell r="D391" t="str">
            <v>HANIFA DINI RAMADHANI</v>
          </cell>
          <cell r="E391" t="str">
            <v>P</v>
          </cell>
          <cell r="F391" t="str">
            <v>L</v>
          </cell>
          <cell r="G391">
            <v>700000</v>
          </cell>
          <cell r="H391" t="str">
            <v>LUNAS</v>
          </cell>
          <cell r="I391" t="str">
            <v>8B</v>
          </cell>
          <cell r="J391">
            <v>44384</v>
          </cell>
          <cell r="K391" t="str">
            <v>V</v>
          </cell>
          <cell r="M391" t="str">
            <v>LUNAS</v>
          </cell>
          <cell r="N391">
            <v>0</v>
          </cell>
          <cell r="O391" t="str">
            <v>7F</v>
          </cell>
          <cell r="P391" t="str">
            <v>HANIFA DINI RAMADHANI</v>
          </cell>
          <cell r="R391" t="str">
            <v>8B</v>
          </cell>
          <cell r="S391" t="str">
            <v>V</v>
          </cell>
        </row>
        <row r="392">
          <cell r="B392">
            <v>11766</v>
          </cell>
          <cell r="C392" t="str">
            <v>0085560133</v>
          </cell>
          <cell r="D392" t="str">
            <v>JASMINE SYIFA ADONIA</v>
          </cell>
          <cell r="E392" t="str">
            <v>P</v>
          </cell>
          <cell r="F392" t="str">
            <v>L</v>
          </cell>
          <cell r="G392">
            <v>700000</v>
          </cell>
          <cell r="H392" t="str">
            <v>LUNAS</v>
          </cell>
          <cell r="I392" t="str">
            <v>8C</v>
          </cell>
          <cell r="J392">
            <v>44386</v>
          </cell>
          <cell r="K392" t="str">
            <v>V</v>
          </cell>
          <cell r="M392" t="str">
            <v>LUNAS</v>
          </cell>
          <cell r="N392">
            <v>0</v>
          </cell>
          <cell r="O392" t="str">
            <v>7F</v>
          </cell>
          <cell r="P392" t="str">
            <v>JASMINE SYIFA ADONIA</v>
          </cell>
          <cell r="R392" t="str">
            <v>8C</v>
          </cell>
          <cell r="S392" t="str">
            <v>V</v>
          </cell>
        </row>
        <row r="393">
          <cell r="B393">
            <v>11767</v>
          </cell>
          <cell r="C393" t="str">
            <v>0083982704</v>
          </cell>
          <cell r="D393" t="str">
            <v>KAYLA SANG PRAMESWARI</v>
          </cell>
          <cell r="E393" t="str">
            <v>P</v>
          </cell>
          <cell r="F393" t="str">
            <v>L</v>
          </cell>
          <cell r="G393">
            <v>700000</v>
          </cell>
          <cell r="H393" t="str">
            <v>LUNAS</v>
          </cell>
          <cell r="I393" t="str">
            <v>8D</v>
          </cell>
          <cell r="J393">
            <v>44375</v>
          </cell>
          <cell r="K393" t="str">
            <v>V</v>
          </cell>
          <cell r="M393" t="str">
            <v>LUNAS</v>
          </cell>
          <cell r="N393">
            <v>0</v>
          </cell>
          <cell r="O393" t="str">
            <v>7F</v>
          </cell>
          <cell r="P393" t="str">
            <v>KAYLA SANG PRAMESWARI</v>
          </cell>
          <cell r="R393" t="str">
            <v>8D</v>
          </cell>
          <cell r="S393" t="str">
            <v>V</v>
          </cell>
        </row>
        <row r="394">
          <cell r="B394">
            <v>11768</v>
          </cell>
          <cell r="C394" t="str">
            <v>0078747729</v>
          </cell>
          <cell r="D394" t="str">
            <v>KESYA YOLANDA</v>
          </cell>
          <cell r="E394" t="str">
            <v>P</v>
          </cell>
          <cell r="F394" t="str">
            <v>L</v>
          </cell>
          <cell r="G394">
            <v>700000</v>
          </cell>
          <cell r="H394" t="str">
            <v>LUNAS</v>
          </cell>
          <cell r="I394" t="str">
            <v>8E</v>
          </cell>
          <cell r="J394">
            <v>44358</v>
          </cell>
          <cell r="M394" t="str">
            <v>LUNAS</v>
          </cell>
          <cell r="N394">
            <v>0</v>
          </cell>
          <cell r="O394" t="str">
            <v>7F</v>
          </cell>
          <cell r="P394" t="str">
            <v>KESYA YOLANDA</v>
          </cell>
          <cell r="R394" t="str">
            <v>8E</v>
          </cell>
          <cell r="S394" t="str">
            <v>V</v>
          </cell>
        </row>
        <row r="395">
          <cell r="B395">
            <v>11769</v>
          </cell>
          <cell r="C395" t="str">
            <v>0073320192</v>
          </cell>
          <cell r="D395" t="str">
            <v>KHARIS ASH SHIDIQ</v>
          </cell>
          <cell r="E395" t="str">
            <v>L</v>
          </cell>
          <cell r="F395" t="str">
            <v>L</v>
          </cell>
          <cell r="G395">
            <v>700000</v>
          </cell>
          <cell r="H395" t="str">
            <v>LUNAS</v>
          </cell>
          <cell r="I395" t="str">
            <v>8A</v>
          </cell>
          <cell r="J395">
            <v>44376</v>
          </cell>
          <cell r="K395" t="str">
            <v>V</v>
          </cell>
          <cell r="M395" t="str">
            <v>LUNAS</v>
          </cell>
          <cell r="N395">
            <v>0</v>
          </cell>
          <cell r="O395" t="str">
            <v>7F</v>
          </cell>
          <cell r="P395" t="str">
            <v>KHARIS ASH SHIDIQ</v>
          </cell>
          <cell r="R395" t="str">
            <v>8A</v>
          </cell>
          <cell r="S395" t="str">
            <v>V</v>
          </cell>
        </row>
        <row r="396">
          <cell r="B396">
            <v>11770</v>
          </cell>
          <cell r="C396" t="str">
            <v>0086603990</v>
          </cell>
          <cell r="D396" t="str">
            <v>LUKLUIL MAKNUN TIARA ASWI</v>
          </cell>
          <cell r="E396" t="str">
            <v>P</v>
          </cell>
          <cell r="G396">
            <v>0</v>
          </cell>
          <cell r="H396" t="str">
            <v/>
          </cell>
          <cell r="I396" t="str">
            <v/>
          </cell>
          <cell r="M396">
            <v>700000</v>
          </cell>
          <cell r="N396">
            <v>700000</v>
          </cell>
          <cell r="O396" t="str">
            <v>7F</v>
          </cell>
          <cell r="P396" t="str">
            <v>LUKLUIL MAKNUN TIARA ASWI</v>
          </cell>
          <cell r="R396" t="str">
            <v>8A</v>
          </cell>
          <cell r="S396" t="str">
            <v xml:space="preserve"> </v>
          </cell>
        </row>
        <row r="397">
          <cell r="B397">
            <v>11771</v>
          </cell>
          <cell r="C397" t="str">
            <v>0072163743</v>
          </cell>
          <cell r="D397" t="str">
            <v>MOHAMMAD RIZKY</v>
          </cell>
          <cell r="E397" t="str">
            <v>L</v>
          </cell>
          <cell r="G397">
            <v>0</v>
          </cell>
          <cell r="H397" t="str">
            <v/>
          </cell>
          <cell r="I397" t="str">
            <v/>
          </cell>
          <cell r="M397">
            <v>700000</v>
          </cell>
          <cell r="N397">
            <v>700000</v>
          </cell>
          <cell r="O397" t="str">
            <v>7F</v>
          </cell>
          <cell r="P397" t="str">
            <v>MOHAMMAD RIZKY</v>
          </cell>
          <cell r="R397" t="str">
            <v>8B</v>
          </cell>
          <cell r="S397" t="str">
            <v xml:space="preserve"> </v>
          </cell>
        </row>
        <row r="398">
          <cell r="B398">
            <v>11772</v>
          </cell>
          <cell r="C398" t="str">
            <v>0071954939</v>
          </cell>
          <cell r="D398" t="str">
            <v>MUHAMMAD AKMAL ZAHIRUL UBAYD</v>
          </cell>
          <cell r="E398" t="str">
            <v>L</v>
          </cell>
          <cell r="F398" t="str">
            <v>L</v>
          </cell>
          <cell r="G398">
            <v>700000</v>
          </cell>
          <cell r="H398" t="str">
            <v>LUNAS</v>
          </cell>
          <cell r="I398" t="str">
            <v>8B</v>
          </cell>
          <cell r="J398">
            <v>44383</v>
          </cell>
          <cell r="K398" t="str">
            <v>V</v>
          </cell>
          <cell r="M398" t="str">
            <v>LUNAS</v>
          </cell>
          <cell r="N398">
            <v>0</v>
          </cell>
          <cell r="O398" t="str">
            <v>7F</v>
          </cell>
          <cell r="P398" t="str">
            <v>MUHAMMAD AKMAL ZAHIRUL UBAYD</v>
          </cell>
          <cell r="R398" t="str">
            <v>8B</v>
          </cell>
          <cell r="S398" t="str">
            <v>V</v>
          </cell>
        </row>
        <row r="399">
          <cell r="B399">
            <v>11773</v>
          </cell>
          <cell r="C399" t="str">
            <v>0073344802</v>
          </cell>
          <cell r="D399" t="str">
            <v>MUHAMMAD RAYHAAN RIDHO AL BANI</v>
          </cell>
          <cell r="E399" t="str">
            <v>L</v>
          </cell>
          <cell r="F399" t="str">
            <v>L</v>
          </cell>
          <cell r="G399">
            <v>700000</v>
          </cell>
          <cell r="H399" t="str">
            <v>LUNAS</v>
          </cell>
          <cell r="I399" t="str">
            <v>8D</v>
          </cell>
          <cell r="J399">
            <v>44386</v>
          </cell>
          <cell r="M399" t="str">
            <v>LUNAS</v>
          </cell>
          <cell r="N399">
            <v>0</v>
          </cell>
          <cell r="O399" t="str">
            <v>7F</v>
          </cell>
          <cell r="P399" t="str">
            <v>MUHAMMAD RAYHAAN RIDHO AL BANI</v>
          </cell>
          <cell r="R399" t="str">
            <v>8D</v>
          </cell>
          <cell r="S399" t="str">
            <v>V</v>
          </cell>
        </row>
        <row r="400">
          <cell r="B400">
            <v>11774</v>
          </cell>
          <cell r="C400" t="str">
            <v>0074111518</v>
          </cell>
          <cell r="D400" t="str">
            <v>MULAN ANGGRAENI NURDWIYANTI</v>
          </cell>
          <cell r="E400" t="str">
            <v>P</v>
          </cell>
          <cell r="F400" t="str">
            <v>L</v>
          </cell>
          <cell r="G400">
            <v>700000</v>
          </cell>
          <cell r="H400" t="str">
            <v>LUNAS</v>
          </cell>
          <cell r="I400" t="str">
            <v>8B</v>
          </cell>
          <cell r="J400">
            <v>44385</v>
          </cell>
          <cell r="K400" t="str">
            <v>V</v>
          </cell>
          <cell r="M400" t="str">
            <v>LUNAS</v>
          </cell>
          <cell r="N400">
            <v>0</v>
          </cell>
          <cell r="O400" t="str">
            <v>7F</v>
          </cell>
          <cell r="P400" t="str">
            <v>MULAN ANGGRAENI NURDWIYANTI</v>
          </cell>
          <cell r="R400" t="str">
            <v>8B</v>
          </cell>
          <cell r="S400" t="str">
            <v>V</v>
          </cell>
        </row>
        <row r="401">
          <cell r="B401">
            <v>11775</v>
          </cell>
          <cell r="C401" t="str">
            <v>0073672471</v>
          </cell>
          <cell r="D401" t="str">
            <v>NADIA LUISYA HIRA</v>
          </cell>
          <cell r="E401" t="str">
            <v>P</v>
          </cell>
          <cell r="F401" t="str">
            <v>L</v>
          </cell>
          <cell r="G401">
            <v>700000</v>
          </cell>
          <cell r="H401" t="str">
            <v>LUNAS</v>
          </cell>
          <cell r="I401" t="str">
            <v>8B</v>
          </cell>
          <cell r="J401">
            <v>44383</v>
          </cell>
          <cell r="K401" t="str">
            <v>V</v>
          </cell>
          <cell r="M401" t="str">
            <v>LUNAS</v>
          </cell>
          <cell r="N401">
            <v>0</v>
          </cell>
          <cell r="O401" t="str">
            <v>7F</v>
          </cell>
          <cell r="P401" t="str">
            <v>NADIA LUISYA HIRA</v>
          </cell>
          <cell r="R401" t="str">
            <v>8B</v>
          </cell>
          <cell r="S401" t="str">
            <v>V</v>
          </cell>
        </row>
        <row r="402">
          <cell r="B402">
            <v>11776</v>
          </cell>
          <cell r="C402" t="str">
            <v>0081539168</v>
          </cell>
          <cell r="D402" t="str">
            <v>NAUFAL ADILLAH RYAN</v>
          </cell>
          <cell r="E402" t="str">
            <v>L</v>
          </cell>
          <cell r="F402" t="str">
            <v>L</v>
          </cell>
          <cell r="G402">
            <v>700000</v>
          </cell>
          <cell r="H402" t="str">
            <v>LUNAS</v>
          </cell>
          <cell r="I402" t="str">
            <v>8A</v>
          </cell>
          <cell r="J402">
            <v>44375</v>
          </cell>
          <cell r="K402" t="str">
            <v>V</v>
          </cell>
          <cell r="M402" t="str">
            <v>LUNAS</v>
          </cell>
          <cell r="N402">
            <v>0</v>
          </cell>
          <cell r="O402" t="str">
            <v>7F</v>
          </cell>
          <cell r="P402" t="str">
            <v>NAUFAL ADILLAH RYAN</v>
          </cell>
          <cell r="R402" t="str">
            <v>8A</v>
          </cell>
          <cell r="S402" t="str">
            <v>V</v>
          </cell>
        </row>
        <row r="403">
          <cell r="B403">
            <v>11777</v>
          </cell>
          <cell r="C403" t="str">
            <v>0078963916</v>
          </cell>
          <cell r="D403" t="str">
            <v>NOVANSYAH PRATAMA PUTRA</v>
          </cell>
          <cell r="E403" t="str">
            <v>L</v>
          </cell>
          <cell r="F403" t="str">
            <v>L</v>
          </cell>
          <cell r="G403">
            <v>700000</v>
          </cell>
          <cell r="H403" t="str">
            <v>LUNAS</v>
          </cell>
          <cell r="I403" t="str">
            <v>8A</v>
          </cell>
          <cell r="J403">
            <v>44387</v>
          </cell>
          <cell r="K403" t="str">
            <v>V</v>
          </cell>
          <cell r="M403" t="str">
            <v>LUNAS</v>
          </cell>
          <cell r="N403">
            <v>0</v>
          </cell>
          <cell r="O403" t="str">
            <v>7F</v>
          </cell>
          <cell r="P403" t="str">
            <v>NOVANSYAH PRATAMA PUTRA</v>
          </cell>
          <cell r="R403" t="str">
            <v>8A</v>
          </cell>
          <cell r="S403" t="str">
            <v>V</v>
          </cell>
        </row>
        <row r="404">
          <cell r="B404">
            <v>11778</v>
          </cell>
          <cell r="C404" t="str">
            <v>0075564623</v>
          </cell>
          <cell r="D404" t="str">
            <v>NUR AISYAH</v>
          </cell>
          <cell r="E404" t="str">
            <v>P</v>
          </cell>
          <cell r="F404" t="str">
            <v>L</v>
          </cell>
          <cell r="G404">
            <v>700000</v>
          </cell>
          <cell r="H404" t="str">
            <v>LUNAS</v>
          </cell>
          <cell r="I404" t="str">
            <v>8D</v>
          </cell>
          <cell r="J404">
            <v>44379</v>
          </cell>
          <cell r="K404" t="str">
            <v>V</v>
          </cell>
          <cell r="M404" t="str">
            <v>LUNAS</v>
          </cell>
          <cell r="N404">
            <v>0</v>
          </cell>
          <cell r="O404" t="str">
            <v>7F</v>
          </cell>
          <cell r="P404" t="str">
            <v>NUR AISYAH</v>
          </cell>
          <cell r="R404" t="str">
            <v>8D</v>
          </cell>
          <cell r="S404" t="str">
            <v>V</v>
          </cell>
        </row>
        <row r="405">
          <cell r="B405">
            <v>11779</v>
          </cell>
          <cell r="C405" t="str">
            <v>0074357667</v>
          </cell>
          <cell r="D405" t="str">
            <v>RANGGA DWI SYAPUTRA</v>
          </cell>
          <cell r="E405" t="str">
            <v>L</v>
          </cell>
          <cell r="F405" t="str">
            <v>L</v>
          </cell>
          <cell r="G405">
            <v>700000</v>
          </cell>
          <cell r="H405" t="str">
            <v>LUNAS</v>
          </cell>
          <cell r="I405" t="str">
            <v>8B</v>
          </cell>
          <cell r="J405">
            <v>44386</v>
          </cell>
          <cell r="K405" t="str">
            <v>V</v>
          </cell>
          <cell r="M405" t="str">
            <v>LUNAS</v>
          </cell>
          <cell r="N405">
            <v>0</v>
          </cell>
          <cell r="O405" t="str">
            <v>7F</v>
          </cell>
          <cell r="P405" t="str">
            <v>RANGGA DWI SYAPUTRA</v>
          </cell>
          <cell r="R405" t="str">
            <v>8B</v>
          </cell>
          <cell r="S405" t="str">
            <v>V</v>
          </cell>
        </row>
        <row r="406">
          <cell r="B406">
            <v>11780</v>
          </cell>
          <cell r="C406" t="str">
            <v>0088296683</v>
          </cell>
          <cell r="D406" t="str">
            <v>RATU KEYRA AURELIA</v>
          </cell>
          <cell r="E406" t="str">
            <v>P</v>
          </cell>
          <cell r="F406" t="str">
            <v>L</v>
          </cell>
          <cell r="G406">
            <v>700000</v>
          </cell>
          <cell r="H406" t="str">
            <v>LUNAS</v>
          </cell>
          <cell r="I406" t="str">
            <v>8E</v>
          </cell>
          <cell r="J406">
            <v>44376</v>
          </cell>
          <cell r="M406" t="str">
            <v>LUNAS</v>
          </cell>
          <cell r="N406">
            <v>0</v>
          </cell>
          <cell r="O406" t="str">
            <v>7F</v>
          </cell>
          <cell r="P406" t="str">
            <v>RATU KEYRA AURELIA</v>
          </cell>
          <cell r="R406" t="str">
            <v>8E</v>
          </cell>
          <cell r="S406" t="str">
            <v>V</v>
          </cell>
        </row>
        <row r="407">
          <cell r="B407">
            <v>11781</v>
          </cell>
          <cell r="C407" t="str">
            <v>0074817266</v>
          </cell>
          <cell r="D407" t="str">
            <v>RYONAL IRFANSYAH PUSPITA</v>
          </cell>
          <cell r="E407" t="str">
            <v>L</v>
          </cell>
          <cell r="F407" t="str">
            <v>L</v>
          </cell>
          <cell r="G407">
            <v>700000</v>
          </cell>
          <cell r="H407" t="str">
            <v>LUNAS</v>
          </cell>
          <cell r="I407" t="str">
            <v>8C</v>
          </cell>
          <cell r="J407">
            <v>44387</v>
          </cell>
          <cell r="M407" t="str">
            <v>LUNAS</v>
          </cell>
          <cell r="N407">
            <v>0</v>
          </cell>
          <cell r="O407" t="str">
            <v>7F</v>
          </cell>
          <cell r="P407" t="str">
            <v>RYONAL IRFANSYAH PUSPITA</v>
          </cell>
          <cell r="R407" t="str">
            <v>8C</v>
          </cell>
          <cell r="S407" t="str">
            <v>V</v>
          </cell>
        </row>
        <row r="408">
          <cell r="B408">
            <v>11782</v>
          </cell>
          <cell r="C408" t="str">
            <v>0088512750</v>
          </cell>
          <cell r="D408" t="str">
            <v>SAFIRA IZZA NATHANIA</v>
          </cell>
          <cell r="E408" t="str">
            <v>P</v>
          </cell>
          <cell r="G408">
            <v>0</v>
          </cell>
          <cell r="H408" t="str">
            <v/>
          </cell>
          <cell r="I408" t="str">
            <v/>
          </cell>
          <cell r="M408">
            <v>700000</v>
          </cell>
          <cell r="N408">
            <v>700000</v>
          </cell>
          <cell r="O408" t="str">
            <v>7F</v>
          </cell>
          <cell r="P408" t="str">
            <v>SAFIRA IZZA NATHANIA</v>
          </cell>
          <cell r="R408" t="str">
            <v>8A</v>
          </cell>
          <cell r="S408" t="str">
            <v xml:space="preserve"> </v>
          </cell>
        </row>
        <row r="409">
          <cell r="B409">
            <v>11783</v>
          </cell>
          <cell r="C409" t="str">
            <v>0082847678</v>
          </cell>
          <cell r="D409" t="str">
            <v>SHINTA ARIFIA</v>
          </cell>
          <cell r="E409" t="str">
            <v>P</v>
          </cell>
          <cell r="F409" t="str">
            <v>L</v>
          </cell>
          <cell r="G409">
            <v>700000</v>
          </cell>
          <cell r="H409" t="str">
            <v>LUNAS</v>
          </cell>
          <cell r="I409" t="str">
            <v>8C</v>
          </cell>
          <cell r="J409">
            <v>44379</v>
          </cell>
          <cell r="K409" t="str">
            <v>V</v>
          </cell>
          <cell r="M409" t="str">
            <v>LUNAS</v>
          </cell>
          <cell r="N409">
            <v>0</v>
          </cell>
          <cell r="O409" t="str">
            <v>7F</v>
          </cell>
          <cell r="P409" t="str">
            <v>SHINTA ARIFIA</v>
          </cell>
          <cell r="R409" t="str">
            <v>8C</v>
          </cell>
          <cell r="S409" t="str">
            <v>V</v>
          </cell>
        </row>
        <row r="410">
          <cell r="B410">
            <v>11784</v>
          </cell>
          <cell r="C410" t="str">
            <v>0073937136</v>
          </cell>
          <cell r="D410" t="str">
            <v>TATANG MAHARDIKA</v>
          </cell>
          <cell r="E410" t="str">
            <v>L</v>
          </cell>
          <cell r="F410" t="str">
            <v>L</v>
          </cell>
          <cell r="G410">
            <v>700000</v>
          </cell>
          <cell r="H410" t="str">
            <v>LUNAS</v>
          </cell>
          <cell r="I410" t="str">
            <v>8D</v>
          </cell>
          <cell r="J410">
            <v>44387</v>
          </cell>
          <cell r="M410" t="str">
            <v>LUNAS</v>
          </cell>
          <cell r="N410">
            <v>0</v>
          </cell>
          <cell r="O410" t="str">
            <v>7F</v>
          </cell>
          <cell r="P410" t="str">
            <v>TATANG MAHARDIKA</v>
          </cell>
          <cell r="R410" t="str">
            <v>8D</v>
          </cell>
          <cell r="S410" t="str">
            <v>V</v>
          </cell>
        </row>
        <row r="411">
          <cell r="B411">
            <v>11785</v>
          </cell>
          <cell r="C411" t="str">
            <v>0075951708</v>
          </cell>
          <cell r="D411" t="str">
            <v>VANESSA AGATHA</v>
          </cell>
          <cell r="E411" t="str">
            <v>P</v>
          </cell>
          <cell r="F411" t="str">
            <v>L</v>
          </cell>
          <cell r="G411">
            <v>700000</v>
          </cell>
          <cell r="H411" t="str">
            <v>LUNAS</v>
          </cell>
          <cell r="I411" t="str">
            <v>8D</v>
          </cell>
          <cell r="J411">
            <v>44375</v>
          </cell>
          <cell r="K411" t="str">
            <v>V</v>
          </cell>
          <cell r="M411" t="str">
            <v>LUNAS</v>
          </cell>
          <cell r="N411">
            <v>0</v>
          </cell>
          <cell r="O411" t="str">
            <v>7F</v>
          </cell>
          <cell r="P411" t="str">
            <v>VANESSA AGATHA</v>
          </cell>
          <cell r="R411" t="str">
            <v>8D</v>
          </cell>
          <cell r="S411" t="str">
            <v>V</v>
          </cell>
        </row>
        <row r="412">
          <cell r="B412">
            <v>11786</v>
          </cell>
          <cell r="C412" t="str">
            <v>0088156747</v>
          </cell>
          <cell r="D412" t="str">
            <v>ZAHROTUS SHITA</v>
          </cell>
          <cell r="E412" t="str">
            <v>P</v>
          </cell>
          <cell r="F412" t="str">
            <v>L</v>
          </cell>
          <cell r="G412">
            <v>700000</v>
          </cell>
          <cell r="H412" t="str">
            <v>LUNAS</v>
          </cell>
          <cell r="I412" t="str">
            <v>8C</v>
          </cell>
          <cell r="J412">
            <v>44271</v>
          </cell>
          <cell r="M412" t="str">
            <v>LUNAS</v>
          </cell>
          <cell r="N412">
            <v>0</v>
          </cell>
          <cell r="O412" t="str">
            <v>7F</v>
          </cell>
          <cell r="P412" t="str">
            <v>ZAHROTUS SHITA</v>
          </cell>
          <cell r="R412" t="str">
            <v>8C</v>
          </cell>
          <cell r="S412" t="str">
            <v>V</v>
          </cell>
        </row>
        <row r="413">
          <cell r="M413">
            <v>700000</v>
          </cell>
          <cell r="N413">
            <v>700000</v>
          </cell>
          <cell r="O413" t="str">
            <v>7F</v>
          </cell>
          <cell r="P413">
            <v>0</v>
          </cell>
          <cell r="R413" t="e">
            <v>#N/A</v>
          </cell>
          <cell r="S413" t="str">
            <v xml:space="preserve"> </v>
          </cell>
        </row>
        <row r="414">
          <cell r="M414">
            <v>700000</v>
          </cell>
          <cell r="N414">
            <v>700000</v>
          </cell>
          <cell r="O414" t="str">
            <v>7F</v>
          </cell>
          <cell r="P414">
            <v>0</v>
          </cell>
          <cell r="R414" t="e">
            <v>#N/A</v>
          </cell>
          <cell r="S414" t="str">
            <v xml:space="preserve"> </v>
          </cell>
        </row>
        <row r="415">
          <cell r="M415">
            <v>700000</v>
          </cell>
          <cell r="N415">
            <v>700000</v>
          </cell>
          <cell r="O415" t="str">
            <v>7F</v>
          </cell>
          <cell r="P415">
            <v>0</v>
          </cell>
          <cell r="R415" t="e">
            <v>#N/A</v>
          </cell>
          <cell r="S415" t="str">
            <v xml:space="preserve"> </v>
          </cell>
        </row>
        <row r="416">
          <cell r="O416" t="str">
            <v>7F</v>
          </cell>
          <cell r="P416">
            <v>0</v>
          </cell>
        </row>
        <row r="417">
          <cell r="O417" t="str">
            <v>7F</v>
          </cell>
          <cell r="P417">
            <v>0</v>
          </cell>
        </row>
        <row r="418">
          <cell r="D418" t="str">
            <v>DU</v>
          </cell>
          <cell r="F418">
            <v>30</v>
          </cell>
          <cell r="O418" t="str">
            <v>7F</v>
          </cell>
          <cell r="P418" t="str">
            <v>DU</v>
          </cell>
        </row>
        <row r="419">
          <cell r="O419" t="str">
            <v>7F</v>
          </cell>
          <cell r="P419">
            <v>0</v>
          </cell>
        </row>
        <row r="420">
          <cell r="O420" t="str">
            <v>7F</v>
          </cell>
          <cell r="P420">
            <v>0</v>
          </cell>
        </row>
      </sheetData>
      <sheetData sheetId="10">
        <row r="8">
          <cell r="B8">
            <v>11464</v>
          </cell>
          <cell r="C8" t="str">
            <v>0061187276</v>
          </cell>
          <cell r="D8" t="str">
            <v>AGNIA SEPTYA PUTRI</v>
          </cell>
          <cell r="E8" t="str">
            <v>P</v>
          </cell>
          <cell r="F8" t="str">
            <v>L</v>
          </cell>
          <cell r="G8">
            <v>700000</v>
          </cell>
          <cell r="H8" t="str">
            <v>LUNAS</v>
          </cell>
          <cell r="I8" t="str">
            <v>9B</v>
          </cell>
          <cell r="J8">
            <v>44368</v>
          </cell>
          <cell r="K8" t="str">
            <v>V</v>
          </cell>
          <cell r="M8" t="str">
            <v>LUNAS</v>
          </cell>
          <cell r="N8">
            <v>0</v>
          </cell>
          <cell r="O8" t="str">
            <v>9B</v>
          </cell>
          <cell r="P8" t="str">
            <v>V</v>
          </cell>
        </row>
        <row r="9">
          <cell r="B9">
            <v>11431</v>
          </cell>
          <cell r="C9" t="str">
            <v>0071339219</v>
          </cell>
          <cell r="D9" t="str">
            <v>AHMAD NAUFAL IBRAHIM</v>
          </cell>
          <cell r="E9" t="str">
            <v>L</v>
          </cell>
          <cell r="G9">
            <v>0</v>
          </cell>
          <cell r="H9" t="str">
            <v/>
          </cell>
          <cell r="I9" t="str">
            <v/>
          </cell>
          <cell r="M9">
            <v>700000</v>
          </cell>
          <cell r="N9">
            <v>700000</v>
          </cell>
          <cell r="O9" t="str">
            <v>9C</v>
          </cell>
          <cell r="P9" t="str">
            <v/>
          </cell>
        </row>
        <row r="10">
          <cell r="B10">
            <v>11466</v>
          </cell>
          <cell r="C10" t="str">
            <v>0076847831</v>
          </cell>
          <cell r="D10" t="str">
            <v>AILSA ATA SANIYYAH</v>
          </cell>
          <cell r="E10" t="str">
            <v>P</v>
          </cell>
          <cell r="F10" t="str">
            <v>L</v>
          </cell>
          <cell r="G10">
            <v>700000</v>
          </cell>
          <cell r="H10" t="str">
            <v>LUNAS</v>
          </cell>
          <cell r="I10" t="str">
            <v>9D</v>
          </cell>
          <cell r="J10">
            <v>44375</v>
          </cell>
          <cell r="K10" t="str">
            <v>V</v>
          </cell>
          <cell r="M10" t="str">
            <v>LUNAS</v>
          </cell>
          <cell r="N10">
            <v>0</v>
          </cell>
          <cell r="O10" t="str">
            <v>9D</v>
          </cell>
          <cell r="P10" t="str">
            <v>V</v>
          </cell>
        </row>
        <row r="11">
          <cell r="B11">
            <v>11360</v>
          </cell>
          <cell r="C11" t="str">
            <v>0077658261</v>
          </cell>
          <cell r="D11" t="str">
            <v>ANANDA FARIIDAH AQIILAH</v>
          </cell>
          <cell r="E11" t="str">
            <v>P</v>
          </cell>
          <cell r="F11" t="str">
            <v>B</v>
          </cell>
          <cell r="G11">
            <v>400000</v>
          </cell>
          <cell r="H11">
            <v>300000</v>
          </cell>
          <cell r="I11" t="str">
            <v>9E</v>
          </cell>
          <cell r="J11">
            <v>44378</v>
          </cell>
          <cell r="K11" t="str">
            <v>V</v>
          </cell>
          <cell r="M11">
            <v>300000</v>
          </cell>
          <cell r="N11">
            <v>300000</v>
          </cell>
          <cell r="O11" t="str">
            <v>9E</v>
          </cell>
          <cell r="P11" t="str">
            <v>V</v>
          </cell>
        </row>
        <row r="12">
          <cell r="B12">
            <v>11432</v>
          </cell>
          <cell r="C12" t="str">
            <v>0068591053</v>
          </cell>
          <cell r="D12" t="str">
            <v>ANANTA MAR'ATUS RAMADHANI</v>
          </cell>
          <cell r="E12" t="str">
            <v>P</v>
          </cell>
          <cell r="F12" t="str">
            <v>L</v>
          </cell>
          <cell r="G12">
            <v>700000</v>
          </cell>
          <cell r="H12" t="str">
            <v>LUNAS</v>
          </cell>
          <cell r="I12" t="str">
            <v>9F</v>
          </cell>
          <cell r="J12">
            <v>44386</v>
          </cell>
          <cell r="K12" t="str">
            <v>V</v>
          </cell>
          <cell r="M12" t="str">
            <v>LUNAS</v>
          </cell>
          <cell r="N12">
            <v>0</v>
          </cell>
          <cell r="O12" t="str">
            <v>9F</v>
          </cell>
          <cell r="P12" t="str">
            <v>V</v>
          </cell>
        </row>
        <row r="13">
          <cell r="B13">
            <v>11297</v>
          </cell>
          <cell r="C13" t="str">
            <v>0077755942</v>
          </cell>
          <cell r="D13" t="str">
            <v>ANDIKA PUTRA PRATAMA</v>
          </cell>
          <cell r="E13" t="str">
            <v>L</v>
          </cell>
          <cell r="F13" t="str">
            <v>L</v>
          </cell>
          <cell r="G13">
            <v>700000</v>
          </cell>
          <cell r="H13" t="str">
            <v>LUNAS</v>
          </cell>
          <cell r="I13" t="str">
            <v>9G</v>
          </cell>
          <cell r="J13">
            <v>44386</v>
          </cell>
          <cell r="K13" t="str">
            <v>V</v>
          </cell>
          <cell r="M13" t="str">
            <v>LUNAS</v>
          </cell>
          <cell r="N13">
            <v>0</v>
          </cell>
          <cell r="O13" t="str">
            <v>9G</v>
          </cell>
          <cell r="P13" t="str">
            <v>V</v>
          </cell>
        </row>
        <row r="14">
          <cell r="B14">
            <v>11539</v>
          </cell>
          <cell r="C14" t="str">
            <v>0064458592</v>
          </cell>
          <cell r="D14" t="str">
            <v>AULIYA' NUR RAHMA</v>
          </cell>
          <cell r="E14" t="str">
            <v>P</v>
          </cell>
          <cell r="F14" t="str">
            <v>L</v>
          </cell>
          <cell r="G14">
            <v>700000</v>
          </cell>
          <cell r="H14" t="str">
            <v>LUNAS</v>
          </cell>
          <cell r="I14" t="str">
            <v>9G</v>
          </cell>
          <cell r="J14">
            <v>44384</v>
          </cell>
          <cell r="K14" t="str">
            <v>V</v>
          </cell>
          <cell r="M14" t="str">
            <v>LUNAS</v>
          </cell>
          <cell r="N14">
            <v>0</v>
          </cell>
          <cell r="O14" t="str">
            <v>9G</v>
          </cell>
          <cell r="P14" t="str">
            <v>V</v>
          </cell>
        </row>
        <row r="15">
          <cell r="B15">
            <v>11470</v>
          </cell>
          <cell r="C15" t="str">
            <v>0069742510</v>
          </cell>
          <cell r="D15" t="str">
            <v>AZIZUN NURUL HIKMAH</v>
          </cell>
          <cell r="E15" t="str">
            <v>P</v>
          </cell>
          <cell r="F15" t="str">
            <v>L</v>
          </cell>
          <cell r="G15">
            <v>700000</v>
          </cell>
          <cell r="H15" t="str">
            <v>LUNAS</v>
          </cell>
          <cell r="I15" t="str">
            <v>9B</v>
          </cell>
          <cell r="J15">
            <v>44385</v>
          </cell>
          <cell r="K15" t="str">
            <v>V</v>
          </cell>
          <cell r="M15" t="str">
            <v>LUNAS</v>
          </cell>
          <cell r="N15">
            <v>0</v>
          </cell>
          <cell r="O15" t="str">
            <v>9B</v>
          </cell>
          <cell r="P15" t="str">
            <v>V</v>
          </cell>
        </row>
        <row r="16">
          <cell r="B16">
            <v>11366</v>
          </cell>
          <cell r="C16" t="str">
            <v>0061010358</v>
          </cell>
          <cell r="D16" t="str">
            <v>DAVIN HATA ARDRA ARKANA</v>
          </cell>
          <cell r="E16" t="str">
            <v>L</v>
          </cell>
          <cell r="F16" t="str">
            <v>B</v>
          </cell>
          <cell r="G16">
            <v>500000</v>
          </cell>
          <cell r="H16">
            <v>200000</v>
          </cell>
          <cell r="I16" t="str">
            <v>9C</v>
          </cell>
          <cell r="J16">
            <v>44387</v>
          </cell>
          <cell r="M16">
            <v>200000</v>
          </cell>
          <cell r="N16">
            <v>200000</v>
          </cell>
          <cell r="O16" t="str">
            <v>9C</v>
          </cell>
          <cell r="P16" t="str">
            <v>V</v>
          </cell>
        </row>
        <row r="17">
          <cell r="B17">
            <v>11542</v>
          </cell>
          <cell r="C17" t="str">
            <v>0066428067</v>
          </cell>
          <cell r="D17" t="str">
            <v>DIMAS HARI PRASETYO</v>
          </cell>
          <cell r="E17" t="str">
            <v>L</v>
          </cell>
          <cell r="F17" t="str">
            <v>L</v>
          </cell>
          <cell r="G17">
            <v>700000</v>
          </cell>
          <cell r="H17" t="str">
            <v>LUNAS</v>
          </cell>
          <cell r="I17" t="str">
            <v>9D</v>
          </cell>
          <cell r="J17">
            <v>44386</v>
          </cell>
          <cell r="M17" t="str">
            <v>LUNAS</v>
          </cell>
          <cell r="N17">
            <v>0</v>
          </cell>
          <cell r="O17" t="str">
            <v>9D</v>
          </cell>
          <cell r="P17" t="str">
            <v>V</v>
          </cell>
        </row>
        <row r="18">
          <cell r="B18">
            <v>11545</v>
          </cell>
          <cell r="C18" t="str">
            <v>0067084892</v>
          </cell>
          <cell r="D18" t="str">
            <v>FRIDA INTAN FADILLIA</v>
          </cell>
          <cell r="E18" t="str">
            <v>P</v>
          </cell>
          <cell r="F18" t="str">
            <v>B</v>
          </cell>
          <cell r="G18">
            <v>300000</v>
          </cell>
          <cell r="H18">
            <v>400000</v>
          </cell>
          <cell r="I18" t="str">
            <v>9E</v>
          </cell>
          <cell r="J18">
            <v>44386</v>
          </cell>
          <cell r="K18" t="str">
            <v>V</v>
          </cell>
          <cell r="M18">
            <v>400000</v>
          </cell>
          <cell r="N18">
            <v>400000</v>
          </cell>
          <cell r="O18" t="str">
            <v>9E</v>
          </cell>
          <cell r="P18" t="str">
            <v>V</v>
          </cell>
        </row>
        <row r="19">
          <cell r="B19">
            <v>11307</v>
          </cell>
          <cell r="C19" t="str">
            <v>0066531927</v>
          </cell>
          <cell r="D19" t="str">
            <v>GILANG ABDIE SABILLY</v>
          </cell>
          <cell r="E19" t="str">
            <v>L</v>
          </cell>
          <cell r="F19" t="str">
            <v>B</v>
          </cell>
          <cell r="G19">
            <v>350000</v>
          </cell>
          <cell r="H19">
            <v>350000</v>
          </cell>
          <cell r="I19" t="str">
            <v>9F</v>
          </cell>
          <cell r="J19">
            <v>44387</v>
          </cell>
          <cell r="K19" t="str">
            <v>V</v>
          </cell>
          <cell r="M19">
            <v>350000</v>
          </cell>
          <cell r="N19">
            <v>350000</v>
          </cell>
          <cell r="O19" t="str">
            <v>9F</v>
          </cell>
          <cell r="P19" t="str">
            <v>V</v>
          </cell>
        </row>
        <row r="20">
          <cell r="B20">
            <v>11308</v>
          </cell>
          <cell r="C20" t="str">
            <v>0061887921</v>
          </cell>
          <cell r="D20" t="str">
            <v>HAYKAL ADILUR RAMADHAN</v>
          </cell>
          <cell r="E20" t="str">
            <v>L</v>
          </cell>
          <cell r="G20">
            <v>0</v>
          </cell>
          <cell r="H20" t="str">
            <v/>
          </cell>
          <cell r="I20" t="str">
            <v/>
          </cell>
          <cell r="M20">
            <v>700000</v>
          </cell>
          <cell r="N20">
            <v>700000</v>
          </cell>
          <cell r="O20" t="str">
            <v>9G</v>
          </cell>
          <cell r="P20" t="str">
            <v/>
          </cell>
        </row>
        <row r="21">
          <cell r="B21">
            <v>11340</v>
          </cell>
          <cell r="C21" t="str">
            <v>0066428466</v>
          </cell>
          <cell r="D21" t="str">
            <v>KEVIN DWIPUTRA WIJAYA</v>
          </cell>
          <cell r="E21" t="str">
            <v>L</v>
          </cell>
          <cell r="F21" t="str">
            <v>B</v>
          </cell>
          <cell r="G21">
            <v>500000</v>
          </cell>
          <cell r="H21">
            <v>200000</v>
          </cell>
          <cell r="I21" t="str">
            <v>9H</v>
          </cell>
          <cell r="J21">
            <v>44387</v>
          </cell>
          <cell r="K21" t="str">
            <v>V</v>
          </cell>
          <cell r="M21">
            <v>200000</v>
          </cell>
          <cell r="N21">
            <v>200000</v>
          </cell>
          <cell r="O21" t="str">
            <v>9H</v>
          </cell>
          <cell r="P21" t="str">
            <v>V</v>
          </cell>
        </row>
        <row r="22">
          <cell r="B22">
            <v>11311</v>
          </cell>
          <cell r="C22" t="str">
            <v>0063113607</v>
          </cell>
          <cell r="D22" t="str">
            <v>LANA PRAGA PUJANGGA</v>
          </cell>
          <cell r="E22" t="str">
            <v>L</v>
          </cell>
          <cell r="F22" t="str">
            <v>L</v>
          </cell>
          <cell r="G22">
            <v>700000</v>
          </cell>
          <cell r="H22" t="str">
            <v>LUNAS</v>
          </cell>
          <cell r="I22" t="str">
            <v>9B</v>
          </cell>
          <cell r="J22">
            <v>44358</v>
          </cell>
          <cell r="M22" t="str">
            <v>LUNAS</v>
          </cell>
          <cell r="N22">
            <v>0</v>
          </cell>
          <cell r="O22" t="str">
            <v>9B</v>
          </cell>
          <cell r="P22" t="str">
            <v>V</v>
          </cell>
        </row>
        <row r="23">
          <cell r="B23">
            <v>11408</v>
          </cell>
          <cell r="C23" t="str">
            <v>0067187807</v>
          </cell>
          <cell r="D23" t="str">
            <v>MOCH RAYHAN PUTRA HARTANTO</v>
          </cell>
          <cell r="E23" t="str">
            <v>L</v>
          </cell>
          <cell r="F23" t="str">
            <v>L</v>
          </cell>
          <cell r="G23">
            <v>700000</v>
          </cell>
          <cell r="H23" t="str">
            <v>LUNAS</v>
          </cell>
          <cell r="I23" t="str">
            <v>9C</v>
          </cell>
          <cell r="J23">
            <v>44383</v>
          </cell>
          <cell r="K23" t="str">
            <v>V</v>
          </cell>
          <cell r="M23" t="str">
            <v>LUNAS</v>
          </cell>
          <cell r="N23">
            <v>0</v>
          </cell>
          <cell r="O23" t="str">
            <v>9C</v>
          </cell>
          <cell r="P23" t="str">
            <v>V</v>
          </cell>
        </row>
        <row r="24">
          <cell r="B24">
            <v>11490</v>
          </cell>
          <cell r="C24" t="str">
            <v>0068263885</v>
          </cell>
          <cell r="D24" t="str">
            <v>MUHAMMAD RAZIN SAKHA</v>
          </cell>
          <cell r="E24" t="str">
            <v>L</v>
          </cell>
          <cell r="F24" t="str">
            <v>L</v>
          </cell>
          <cell r="G24">
            <v>700000</v>
          </cell>
          <cell r="H24" t="str">
            <v>LUNAS</v>
          </cell>
          <cell r="I24" t="str">
            <v>9D</v>
          </cell>
          <cell r="J24">
            <v>44387</v>
          </cell>
          <cell r="K24" t="str">
            <v>V</v>
          </cell>
          <cell r="M24" t="str">
            <v>LUNAS</v>
          </cell>
          <cell r="N24">
            <v>0</v>
          </cell>
          <cell r="O24" t="str">
            <v>9D</v>
          </cell>
          <cell r="P24" t="str">
            <v>V</v>
          </cell>
        </row>
        <row r="25">
          <cell r="B25">
            <v>11491</v>
          </cell>
          <cell r="C25" t="str">
            <v>0062881720</v>
          </cell>
          <cell r="D25" t="str">
            <v>MUHAMMAD REVALDO FAUZAN PRATAMA</v>
          </cell>
          <cell r="E25" t="str">
            <v>L</v>
          </cell>
          <cell r="G25">
            <v>0</v>
          </cell>
          <cell r="H25" t="str">
            <v/>
          </cell>
          <cell r="I25" t="str">
            <v/>
          </cell>
          <cell r="M25">
            <v>700000</v>
          </cell>
          <cell r="N25">
            <v>700000</v>
          </cell>
          <cell r="O25" t="str">
            <v>9E</v>
          </cell>
          <cell r="P25" t="str">
            <v/>
          </cell>
        </row>
        <row r="26">
          <cell r="B26">
            <v>11518</v>
          </cell>
          <cell r="C26" t="str">
            <v>0072749714</v>
          </cell>
          <cell r="D26" t="str">
            <v>MUHAMMAD RIZKY AR RIDHO</v>
          </cell>
          <cell r="E26" t="str">
            <v>L</v>
          </cell>
          <cell r="F26" t="str">
            <v>B</v>
          </cell>
          <cell r="G26">
            <v>1</v>
          </cell>
          <cell r="H26">
            <v>699999</v>
          </cell>
          <cell r="I26" t="str">
            <v>9F</v>
          </cell>
          <cell r="J26">
            <v>44387</v>
          </cell>
          <cell r="M26">
            <v>699999</v>
          </cell>
          <cell r="N26">
            <v>699999</v>
          </cell>
          <cell r="O26" t="str">
            <v>9F</v>
          </cell>
          <cell r="P26" t="str">
            <v>V</v>
          </cell>
        </row>
        <row r="27">
          <cell r="B27">
            <v>11413</v>
          </cell>
          <cell r="C27" t="str">
            <v>0067748120</v>
          </cell>
          <cell r="D27" t="str">
            <v>NADIA OCTA RAMADHANI</v>
          </cell>
          <cell r="E27" t="str">
            <v>P</v>
          </cell>
          <cell r="F27" t="str">
            <v>B</v>
          </cell>
          <cell r="G27">
            <v>250000</v>
          </cell>
          <cell r="H27">
            <v>275000</v>
          </cell>
          <cell r="I27" t="str">
            <v>9G</v>
          </cell>
          <cell r="J27">
            <v>44387</v>
          </cell>
          <cell r="K27" t="str">
            <v>V</v>
          </cell>
          <cell r="M27">
            <v>450000</v>
          </cell>
          <cell r="N27">
            <v>450000</v>
          </cell>
          <cell r="O27" t="str">
            <v>9G</v>
          </cell>
          <cell r="P27" t="str">
            <v>V</v>
          </cell>
        </row>
        <row r="28">
          <cell r="B28">
            <v>11519</v>
          </cell>
          <cell r="C28" t="str">
            <v>0074654067</v>
          </cell>
          <cell r="D28" t="str">
            <v>NAFA ALISHA RAHAYU</v>
          </cell>
          <cell r="E28" t="str">
            <v>P</v>
          </cell>
          <cell r="F28" t="str">
            <v>B</v>
          </cell>
          <cell r="G28">
            <v>250000</v>
          </cell>
          <cell r="H28">
            <v>450000</v>
          </cell>
          <cell r="I28" t="str">
            <v>9H</v>
          </cell>
          <cell r="J28">
            <v>44389</v>
          </cell>
          <cell r="M28">
            <v>450000</v>
          </cell>
          <cell r="N28">
            <v>450000</v>
          </cell>
          <cell r="O28" t="str">
            <v>9H</v>
          </cell>
          <cell r="P28" t="str">
            <v>V</v>
          </cell>
        </row>
        <row r="29">
          <cell r="B29">
            <v>11522</v>
          </cell>
          <cell r="C29" t="str">
            <v>0065762887</v>
          </cell>
          <cell r="D29" t="str">
            <v>OKAN HAFIS SETYA FIRMANSYAH</v>
          </cell>
          <cell r="E29" t="str">
            <v>L</v>
          </cell>
          <cell r="F29" t="str">
            <v>L</v>
          </cell>
          <cell r="G29">
            <v>700000</v>
          </cell>
          <cell r="H29" t="str">
            <v>LUNAS</v>
          </cell>
          <cell r="I29" t="str">
            <v>9B</v>
          </cell>
          <cell r="J29">
            <v>44385</v>
          </cell>
          <cell r="K29" t="str">
            <v>V</v>
          </cell>
          <cell r="M29" t="str">
            <v>LUNAS</v>
          </cell>
          <cell r="N29">
            <v>0</v>
          </cell>
          <cell r="O29" t="str">
            <v>9B</v>
          </cell>
          <cell r="P29" t="str">
            <v>V</v>
          </cell>
        </row>
        <row r="30">
          <cell r="B30">
            <v>11494</v>
          </cell>
          <cell r="C30" t="str">
            <v>0079318232</v>
          </cell>
          <cell r="D30" t="str">
            <v>PUTRI NABILA ROSA</v>
          </cell>
          <cell r="E30" t="str">
            <v>P</v>
          </cell>
          <cell r="F30" t="str">
            <v>L</v>
          </cell>
          <cell r="G30">
            <v>700000</v>
          </cell>
          <cell r="H30" t="str">
            <v>LUNAS</v>
          </cell>
          <cell r="I30" t="str">
            <v>9C</v>
          </cell>
          <cell r="J30">
            <v>44375</v>
          </cell>
          <cell r="K30" t="str">
            <v>V</v>
          </cell>
          <cell r="M30" t="str">
            <v>LUNAS</v>
          </cell>
          <cell r="N30">
            <v>0</v>
          </cell>
          <cell r="O30" t="str">
            <v>9C</v>
          </cell>
          <cell r="P30" t="str">
            <v>V</v>
          </cell>
        </row>
        <row r="31">
          <cell r="B31">
            <v>11557</v>
          </cell>
          <cell r="C31" t="str">
            <v>0077565235</v>
          </cell>
          <cell r="D31" t="str">
            <v>RAIHAN FEBRIAN FIRDAUS</v>
          </cell>
          <cell r="E31" t="str">
            <v>L</v>
          </cell>
          <cell r="G31">
            <v>0</v>
          </cell>
          <cell r="H31" t="str">
            <v/>
          </cell>
          <cell r="I31" t="str">
            <v/>
          </cell>
          <cell r="M31">
            <v>700000</v>
          </cell>
          <cell r="N31">
            <v>700000</v>
          </cell>
          <cell r="O31" t="str">
            <v>9D</v>
          </cell>
          <cell r="P31" t="str">
            <v/>
          </cell>
        </row>
        <row r="32">
          <cell r="B32">
            <v>11419</v>
          </cell>
          <cell r="C32" t="str">
            <v>0072038850</v>
          </cell>
          <cell r="D32" t="str">
            <v>RASYA ALYA NADHIRA</v>
          </cell>
          <cell r="E32" t="str">
            <v>P</v>
          </cell>
          <cell r="F32" t="str">
            <v>L</v>
          </cell>
          <cell r="G32">
            <v>700000</v>
          </cell>
          <cell r="H32" t="str">
            <v>LUNAS</v>
          </cell>
          <cell r="I32" t="str">
            <v>9E</v>
          </cell>
          <cell r="J32">
            <v>44389</v>
          </cell>
          <cell r="M32" t="str">
            <v>LUNAS</v>
          </cell>
          <cell r="N32">
            <v>0</v>
          </cell>
          <cell r="O32" t="str">
            <v>9E</v>
          </cell>
          <cell r="P32" t="str">
            <v>V</v>
          </cell>
        </row>
        <row r="33">
          <cell r="B33">
            <v>11420</v>
          </cell>
          <cell r="C33" t="str">
            <v>0076958662</v>
          </cell>
          <cell r="D33" t="str">
            <v>RATIH YUNIAR AGTIKASARI</v>
          </cell>
          <cell r="E33" t="str">
            <v>P</v>
          </cell>
          <cell r="F33" t="str">
            <v>L</v>
          </cell>
          <cell r="G33">
            <v>700000</v>
          </cell>
          <cell r="H33" t="str">
            <v>LUNAS</v>
          </cell>
          <cell r="I33" t="str">
            <v>9F</v>
          </cell>
          <cell r="J33">
            <v>44375</v>
          </cell>
          <cell r="K33" t="str">
            <v>V</v>
          </cell>
          <cell r="M33" t="str">
            <v>LUNAS</v>
          </cell>
          <cell r="N33">
            <v>0</v>
          </cell>
          <cell r="O33" t="str">
            <v>9F</v>
          </cell>
          <cell r="P33" t="str">
            <v>V</v>
          </cell>
        </row>
        <row r="34">
          <cell r="B34">
            <v>11387</v>
          </cell>
          <cell r="C34" t="str">
            <v>0078508593</v>
          </cell>
          <cell r="D34" t="str">
            <v>REVALDA MAYCELA ICHNIAWAN</v>
          </cell>
          <cell r="E34" t="str">
            <v>P</v>
          </cell>
          <cell r="F34" t="str">
            <v>L</v>
          </cell>
          <cell r="G34">
            <v>700000</v>
          </cell>
          <cell r="H34" t="str">
            <v>LUNAS</v>
          </cell>
          <cell r="I34" t="str">
            <v>9G</v>
          </cell>
          <cell r="J34">
            <v>44387</v>
          </cell>
          <cell r="K34" t="str">
            <v>V</v>
          </cell>
          <cell r="M34" t="str">
            <v>LUNAS</v>
          </cell>
          <cell r="N34">
            <v>0</v>
          </cell>
          <cell r="O34" t="str">
            <v>9G</v>
          </cell>
          <cell r="P34" t="str">
            <v>V</v>
          </cell>
        </row>
        <row r="35">
          <cell r="B35">
            <v>11353</v>
          </cell>
          <cell r="C35" t="str">
            <v>0068687831</v>
          </cell>
          <cell r="D35" t="str">
            <v>REVO RERE RAFAEL</v>
          </cell>
          <cell r="E35" t="str">
            <v>L</v>
          </cell>
          <cell r="F35" t="str">
            <v>L</v>
          </cell>
          <cell r="G35">
            <v>700000</v>
          </cell>
          <cell r="H35" t="str">
            <v>LUNAS</v>
          </cell>
          <cell r="I35" t="str">
            <v>9C</v>
          </cell>
          <cell r="J35">
            <v>44389</v>
          </cell>
          <cell r="K35" t="str">
            <v>V</v>
          </cell>
          <cell r="M35" t="str">
            <v>LUNAS</v>
          </cell>
          <cell r="N35">
            <v>0</v>
          </cell>
          <cell r="O35" t="str">
            <v>9C</v>
          </cell>
          <cell r="P35" t="str">
            <v>V</v>
          </cell>
        </row>
        <row r="36">
          <cell r="B36">
            <v>11344</v>
          </cell>
          <cell r="C36" t="str">
            <v>0077134092</v>
          </cell>
          <cell r="D36" t="str">
            <v>SELVIA VEBRIYANTI</v>
          </cell>
          <cell r="E36" t="str">
            <v>P</v>
          </cell>
          <cell r="F36" t="str">
            <v>L</v>
          </cell>
          <cell r="G36">
            <v>700000</v>
          </cell>
          <cell r="H36" t="str">
            <v>LUNAS</v>
          </cell>
          <cell r="I36" t="str">
            <v>9B</v>
          </cell>
          <cell r="J36">
            <v>44377</v>
          </cell>
          <cell r="K36" t="str">
            <v>V</v>
          </cell>
          <cell r="M36" t="str">
            <v>LUNAS</v>
          </cell>
          <cell r="N36">
            <v>0</v>
          </cell>
          <cell r="O36" t="str">
            <v>9B</v>
          </cell>
          <cell r="P36" t="str">
            <v>V</v>
          </cell>
        </row>
        <row r="37">
          <cell r="B37">
            <v>11324</v>
          </cell>
          <cell r="C37" t="str">
            <v>0073805860</v>
          </cell>
          <cell r="D37" t="str">
            <v>SHANDY MARDI WIJAYA</v>
          </cell>
          <cell r="E37" t="str">
            <v>L</v>
          </cell>
          <cell r="G37">
            <v>0</v>
          </cell>
          <cell r="H37" t="str">
            <v/>
          </cell>
          <cell r="I37" t="str">
            <v/>
          </cell>
          <cell r="M37">
            <v>700000</v>
          </cell>
          <cell r="N37">
            <v>700000</v>
          </cell>
          <cell r="O37" t="str">
            <v>9C</v>
          </cell>
          <cell r="P37" t="str">
            <v/>
          </cell>
        </row>
        <row r="38">
          <cell r="B38">
            <v>11425</v>
          </cell>
          <cell r="C38" t="str">
            <v>0066960078</v>
          </cell>
          <cell r="D38" t="str">
            <v>SIVA RAHAYU ANGGRAENI</v>
          </cell>
          <cell r="E38" t="str">
            <v>P</v>
          </cell>
          <cell r="F38" t="str">
            <v>L</v>
          </cell>
          <cell r="G38">
            <v>700000</v>
          </cell>
          <cell r="H38" t="str">
            <v>LUNAS</v>
          </cell>
          <cell r="I38" t="str">
            <v>9D</v>
          </cell>
          <cell r="J38">
            <v>44386</v>
          </cell>
          <cell r="K38" t="str">
            <v>V</v>
          </cell>
          <cell r="M38" t="str">
            <v>LUNAS</v>
          </cell>
          <cell r="N38">
            <v>0</v>
          </cell>
          <cell r="O38" t="str">
            <v>9D</v>
          </cell>
          <cell r="P38" t="str">
            <v>V</v>
          </cell>
        </row>
        <row r="39">
          <cell r="B39">
            <v>11426</v>
          </cell>
          <cell r="C39" t="str">
            <v>0076824571</v>
          </cell>
          <cell r="D39" t="str">
            <v>TANISHA FIRYAL HASTI</v>
          </cell>
          <cell r="E39" t="str">
            <v>P</v>
          </cell>
          <cell r="F39" t="str">
            <v>L</v>
          </cell>
          <cell r="G39">
            <v>700000</v>
          </cell>
          <cell r="H39" t="str">
            <v>LUNAS</v>
          </cell>
          <cell r="I39" t="str">
            <v>9E</v>
          </cell>
          <cell r="J39">
            <v>44376</v>
          </cell>
          <cell r="K39" t="str">
            <v>V</v>
          </cell>
          <cell r="M39" t="str">
            <v>LUNAS</v>
          </cell>
          <cell r="N39">
            <v>0</v>
          </cell>
          <cell r="O39" t="str">
            <v>9E</v>
          </cell>
          <cell r="P39" t="str">
            <v>V</v>
          </cell>
        </row>
        <row r="40">
          <cell r="B40">
            <v>11531</v>
          </cell>
          <cell r="C40" t="str">
            <v>0031183423</v>
          </cell>
          <cell r="D40" t="str">
            <v>TEGAR PUTRA PRATAMA</v>
          </cell>
          <cell r="E40" t="str">
            <v>L</v>
          </cell>
          <cell r="F40" t="str">
            <v>L</v>
          </cell>
          <cell r="G40">
            <v>700000</v>
          </cell>
          <cell r="H40" t="str">
            <v>LUNAS</v>
          </cell>
          <cell r="I40" t="str">
            <v>9F</v>
          </cell>
          <cell r="J40">
            <v>44377</v>
          </cell>
          <cell r="K40" t="str">
            <v>V</v>
          </cell>
          <cell r="M40" t="str">
            <v>LUNAS</v>
          </cell>
          <cell r="N40">
            <v>0</v>
          </cell>
          <cell r="O40" t="str">
            <v>9F</v>
          </cell>
          <cell r="P40" t="str">
            <v>V</v>
          </cell>
        </row>
        <row r="41">
          <cell r="B41">
            <v>11533</v>
          </cell>
          <cell r="C41" t="str">
            <v>0076717468</v>
          </cell>
          <cell r="D41" t="str">
            <v>ZAFFI KRESNA NURDI</v>
          </cell>
          <cell r="E41" t="str">
            <v>L</v>
          </cell>
          <cell r="F41" t="str">
            <v>L</v>
          </cell>
          <cell r="G41">
            <v>700000</v>
          </cell>
          <cell r="H41" t="str">
            <v>LUNAS</v>
          </cell>
          <cell r="I41" t="str">
            <v>9G</v>
          </cell>
          <cell r="J41">
            <v>44383</v>
          </cell>
          <cell r="K41" t="str">
            <v>V</v>
          </cell>
          <cell r="M41" t="str">
            <v>LUNAS</v>
          </cell>
          <cell r="N41">
            <v>0</v>
          </cell>
          <cell r="O41" t="str">
            <v>9G</v>
          </cell>
          <cell r="P41" t="str">
            <v>V</v>
          </cell>
        </row>
        <row r="42">
          <cell r="G42">
            <v>0</v>
          </cell>
          <cell r="H42" t="str">
            <v/>
          </cell>
          <cell r="I42" t="str">
            <v/>
          </cell>
          <cell r="M42">
            <v>700000</v>
          </cell>
          <cell r="N42">
            <v>700000</v>
          </cell>
          <cell r="P42" t="str">
            <v/>
          </cell>
        </row>
        <row r="43">
          <cell r="M43">
            <v>700000</v>
          </cell>
          <cell r="N43">
            <v>700000</v>
          </cell>
          <cell r="P43" t="str">
            <v/>
          </cell>
        </row>
        <row r="44">
          <cell r="M44">
            <v>700000</v>
          </cell>
          <cell r="N44">
            <v>700000</v>
          </cell>
          <cell r="P44" t="str">
            <v/>
          </cell>
        </row>
        <row r="45">
          <cell r="M45">
            <v>700000</v>
          </cell>
          <cell r="N45">
            <v>700000</v>
          </cell>
        </row>
        <row r="46">
          <cell r="M46">
            <v>700000</v>
          </cell>
          <cell r="N46">
            <v>700000</v>
          </cell>
        </row>
        <row r="47">
          <cell r="M47">
            <v>700000</v>
          </cell>
          <cell r="N47">
            <v>700000</v>
          </cell>
        </row>
        <row r="48">
          <cell r="D48" t="str">
            <v>DU</v>
          </cell>
          <cell r="F48">
            <v>29</v>
          </cell>
          <cell r="M48">
            <v>700000</v>
          </cell>
          <cell r="N48">
            <v>700000</v>
          </cell>
        </row>
        <row r="53">
          <cell r="B53" t="str">
            <v>L =</v>
          </cell>
          <cell r="C53">
            <v>18</v>
          </cell>
          <cell r="I53" t="str">
            <v>Wali Kelas,</v>
          </cell>
        </row>
        <row r="54">
          <cell r="B54" t="str">
            <v>P =</v>
          </cell>
          <cell r="C54">
            <v>16</v>
          </cell>
        </row>
        <row r="55">
          <cell r="B55" t="str">
            <v>JML =</v>
          </cell>
          <cell r="C55">
            <v>34</v>
          </cell>
        </row>
        <row r="57">
          <cell r="I57" t="str">
            <v>KI EKO TRISTIO, S.Pd</v>
          </cell>
        </row>
        <row r="80">
          <cell r="B80" t="str">
            <v>8B</v>
          </cell>
        </row>
        <row r="81">
          <cell r="B81" t="str">
            <v>NIS</v>
          </cell>
          <cell r="C81" t="str">
            <v>NISN</v>
          </cell>
          <cell r="D81" t="str">
            <v>NAMA SISWA</v>
          </cell>
          <cell r="E81" t="str">
            <v>L/P</v>
          </cell>
          <cell r="F81" t="str">
            <v>DU</v>
          </cell>
          <cell r="G81" t="str">
            <v>RP</v>
          </cell>
          <cell r="H81" t="str">
            <v>KEKURANGAN</v>
          </cell>
          <cell r="I81" t="str">
            <v>KLS BARU</v>
          </cell>
          <cell r="J81" t="str">
            <v>TGL DU</v>
          </cell>
          <cell r="K81" t="str">
            <v>RAPOT</v>
          </cell>
          <cell r="M81" t="str">
            <v>KEKURANGAN</v>
          </cell>
          <cell r="O81" t="str">
            <v>KLS BARU</v>
          </cell>
          <cell r="P81" t="str">
            <v>sdh DU</v>
          </cell>
        </row>
        <row r="82">
          <cell r="B82">
            <v>11359</v>
          </cell>
          <cell r="C82" t="str">
            <v>0068684651</v>
          </cell>
          <cell r="D82" t="str">
            <v>ABDIEL RAYA ABYANTARA</v>
          </cell>
          <cell r="E82" t="str">
            <v>L</v>
          </cell>
          <cell r="F82" t="str">
            <v>B</v>
          </cell>
          <cell r="G82">
            <v>200000</v>
          </cell>
          <cell r="H82">
            <v>500000</v>
          </cell>
          <cell r="I82" t="str">
            <v>9A</v>
          </cell>
          <cell r="J82">
            <v>44385</v>
          </cell>
          <cell r="M82">
            <v>500000</v>
          </cell>
          <cell r="N82">
            <v>500000</v>
          </cell>
          <cell r="O82" t="str">
            <v>9A</v>
          </cell>
          <cell r="P82" t="str">
            <v>V</v>
          </cell>
        </row>
        <row r="83">
          <cell r="B83">
            <v>11430</v>
          </cell>
          <cell r="C83" t="str">
            <v>0079531678</v>
          </cell>
          <cell r="D83" t="str">
            <v>AFANDA ANINDYA PUTRI SALSABILA</v>
          </cell>
          <cell r="E83" t="str">
            <v>P</v>
          </cell>
          <cell r="F83" t="str">
            <v>L</v>
          </cell>
          <cell r="G83">
            <v>700000</v>
          </cell>
          <cell r="H83" t="str">
            <v>LUNAS</v>
          </cell>
          <cell r="I83" t="str">
            <v>9C</v>
          </cell>
          <cell r="J83">
            <v>44375</v>
          </cell>
          <cell r="K83" t="str">
            <v>V</v>
          </cell>
          <cell r="M83" t="str">
            <v>LUNAS</v>
          </cell>
          <cell r="N83">
            <v>0</v>
          </cell>
          <cell r="O83" t="str">
            <v>9C</v>
          </cell>
          <cell r="P83" t="str">
            <v>V</v>
          </cell>
        </row>
        <row r="84">
          <cell r="B84">
            <v>11534</v>
          </cell>
          <cell r="C84" t="str">
            <v>0084150851</v>
          </cell>
          <cell r="D84" t="str">
            <v>ALDI NUR WAHYU SAPUTRA</v>
          </cell>
          <cell r="E84" t="str">
            <v>L</v>
          </cell>
          <cell r="F84" t="str">
            <v>L</v>
          </cell>
          <cell r="G84">
            <v>700000</v>
          </cell>
          <cell r="H84" t="str">
            <v>LUNAS</v>
          </cell>
          <cell r="I84" t="str">
            <v>9D</v>
          </cell>
          <cell r="J84">
            <v>44387</v>
          </cell>
          <cell r="K84" t="str">
            <v>V</v>
          </cell>
          <cell r="M84" t="str">
            <v>LUNAS</v>
          </cell>
          <cell r="N84">
            <v>0</v>
          </cell>
          <cell r="O84" t="str">
            <v>9D</v>
          </cell>
          <cell r="P84" t="str">
            <v>V</v>
          </cell>
        </row>
        <row r="85">
          <cell r="B85">
            <v>11537</v>
          </cell>
          <cell r="C85" t="str">
            <v>0087745799</v>
          </cell>
          <cell r="D85" t="str">
            <v>ANDHIKA PRASETYO</v>
          </cell>
          <cell r="E85" t="str">
            <v>L</v>
          </cell>
          <cell r="F85" t="str">
            <v>B</v>
          </cell>
          <cell r="G85">
            <v>350000</v>
          </cell>
          <cell r="H85">
            <v>350000</v>
          </cell>
          <cell r="I85" t="str">
            <v>9E</v>
          </cell>
          <cell r="J85">
            <v>44382</v>
          </cell>
          <cell r="K85" t="str">
            <v>V</v>
          </cell>
          <cell r="M85">
            <v>350000</v>
          </cell>
          <cell r="N85">
            <v>350000</v>
          </cell>
          <cell r="O85" t="str">
            <v>9E</v>
          </cell>
          <cell r="P85" t="str">
            <v>V</v>
          </cell>
        </row>
        <row r="86">
          <cell r="B86">
            <v>11361</v>
          </cell>
          <cell r="C86" t="str">
            <v>0069071983</v>
          </cell>
          <cell r="D86" t="str">
            <v>ANDINI OLLA OLIVIA</v>
          </cell>
          <cell r="E86" t="str">
            <v>P</v>
          </cell>
          <cell r="F86" t="str">
            <v>B</v>
          </cell>
          <cell r="G86">
            <v>100000</v>
          </cell>
          <cell r="H86">
            <v>600000</v>
          </cell>
          <cell r="I86" t="str">
            <v>9F</v>
          </cell>
          <cell r="J86">
            <v>44378</v>
          </cell>
          <cell r="K86" t="str">
            <v>V</v>
          </cell>
          <cell r="M86">
            <v>600000</v>
          </cell>
          <cell r="N86">
            <v>600000</v>
          </cell>
          <cell r="O86" t="str">
            <v>9F</v>
          </cell>
          <cell r="P86" t="str">
            <v>V</v>
          </cell>
        </row>
        <row r="87">
          <cell r="B87">
            <v>11468</v>
          </cell>
          <cell r="C87" t="str">
            <v>0077809162</v>
          </cell>
          <cell r="D87" t="str">
            <v>ANNISA ANDINI</v>
          </cell>
          <cell r="E87" t="str">
            <v>P</v>
          </cell>
          <cell r="F87" t="str">
            <v>L</v>
          </cell>
          <cell r="G87">
            <v>700000</v>
          </cell>
          <cell r="H87" t="str">
            <v>LUNAS</v>
          </cell>
          <cell r="I87" t="str">
            <v>9G</v>
          </cell>
          <cell r="J87">
            <v>44383</v>
          </cell>
          <cell r="K87" t="str">
            <v>V</v>
          </cell>
          <cell r="M87" t="str">
            <v>LUNAS</v>
          </cell>
          <cell r="N87">
            <v>0</v>
          </cell>
          <cell r="O87" t="str">
            <v>9G</v>
          </cell>
          <cell r="P87" t="str">
            <v>V</v>
          </cell>
        </row>
        <row r="88">
          <cell r="B88">
            <v>11436</v>
          </cell>
          <cell r="C88" t="str">
            <v>0062926766</v>
          </cell>
          <cell r="D88" t="str">
            <v>DAVA AZHRIL FIRDAUS</v>
          </cell>
          <cell r="E88" t="str">
            <v>L</v>
          </cell>
          <cell r="G88">
            <v>0</v>
          </cell>
          <cell r="H88" t="str">
            <v/>
          </cell>
          <cell r="I88" t="str">
            <v/>
          </cell>
          <cell r="M88">
            <v>700000</v>
          </cell>
          <cell r="N88">
            <v>700000</v>
          </cell>
          <cell r="O88" t="str">
            <v>9H</v>
          </cell>
          <cell r="P88" t="str">
            <v/>
          </cell>
        </row>
        <row r="89">
          <cell r="B89">
            <v>11368</v>
          </cell>
          <cell r="C89" t="str">
            <v>0064744232</v>
          </cell>
          <cell r="D89" t="str">
            <v>DEASY NUR IZZA TRI HAPSARI</v>
          </cell>
          <cell r="E89" t="str">
            <v>P</v>
          </cell>
          <cell r="F89" t="str">
            <v>L</v>
          </cell>
          <cell r="G89">
            <v>700000</v>
          </cell>
          <cell r="H89" t="str">
            <v>LUNAS</v>
          </cell>
          <cell r="I89" t="str">
            <v>9A</v>
          </cell>
          <cell r="J89">
            <v>44387</v>
          </cell>
          <cell r="M89" t="str">
            <v>LUNAS</v>
          </cell>
          <cell r="N89">
            <v>0</v>
          </cell>
          <cell r="O89" t="str">
            <v>9A</v>
          </cell>
          <cell r="P89" t="str">
            <v>V</v>
          </cell>
        </row>
        <row r="90">
          <cell r="B90">
            <v>11475</v>
          </cell>
          <cell r="C90" t="str">
            <v>0066770139</v>
          </cell>
          <cell r="D90" t="str">
            <v>DIAZ RIZKY PUTRA ANDRIAN</v>
          </cell>
          <cell r="E90" t="str">
            <v>L</v>
          </cell>
          <cell r="G90">
            <v>0</v>
          </cell>
          <cell r="H90" t="str">
            <v/>
          </cell>
          <cell r="I90" t="str">
            <v/>
          </cell>
          <cell r="M90">
            <v>700000</v>
          </cell>
          <cell r="N90">
            <v>700000</v>
          </cell>
          <cell r="O90" t="str">
            <v>9C</v>
          </cell>
          <cell r="P90" t="str">
            <v/>
          </cell>
        </row>
        <row r="91">
          <cell r="B91">
            <v>11369</v>
          </cell>
          <cell r="C91" t="str">
            <v>0078631230</v>
          </cell>
          <cell r="D91" t="str">
            <v>DINDA ROSALIA AYU NOVIETA SARI</v>
          </cell>
          <cell r="E91" t="str">
            <v>P</v>
          </cell>
          <cell r="F91" t="str">
            <v>L</v>
          </cell>
          <cell r="G91">
            <v>700000</v>
          </cell>
          <cell r="H91" t="str">
            <v>LUNAS</v>
          </cell>
          <cell r="I91" t="str">
            <v>9D</v>
          </cell>
          <cell r="J91">
            <v>44387</v>
          </cell>
          <cell r="M91" t="str">
            <v>LUNAS</v>
          </cell>
          <cell r="N91">
            <v>0</v>
          </cell>
          <cell r="O91" t="str">
            <v>9D</v>
          </cell>
          <cell r="P91" t="str">
            <v>V</v>
          </cell>
        </row>
        <row r="92">
          <cell r="B92">
            <v>11543</v>
          </cell>
          <cell r="C92" t="str">
            <v>0075191876</v>
          </cell>
          <cell r="D92" t="str">
            <v>EDRIA ATHAYA KAMILAH</v>
          </cell>
          <cell r="E92" t="str">
            <v>P</v>
          </cell>
          <cell r="F92" t="str">
            <v>L</v>
          </cell>
          <cell r="G92">
            <v>700000</v>
          </cell>
          <cell r="H92" t="str">
            <v>LUNAS</v>
          </cell>
          <cell r="I92" t="str">
            <v>9E</v>
          </cell>
          <cell r="J92">
            <v>44383</v>
          </cell>
          <cell r="K92" t="str">
            <v>V</v>
          </cell>
          <cell r="M92" t="str">
            <v>LUNAS</v>
          </cell>
          <cell r="N92">
            <v>0</v>
          </cell>
          <cell r="O92" t="str">
            <v>9E</v>
          </cell>
          <cell r="P92" t="str">
            <v>V</v>
          </cell>
        </row>
        <row r="93">
          <cell r="B93">
            <v>11370</v>
          </cell>
          <cell r="C93" t="str">
            <v>0074675182</v>
          </cell>
          <cell r="D93" t="str">
            <v>ELANG NOAH RUH GATI</v>
          </cell>
          <cell r="E93" t="str">
            <v>L</v>
          </cell>
          <cell r="F93" t="str">
            <v>L</v>
          </cell>
          <cell r="G93">
            <v>700000</v>
          </cell>
          <cell r="H93" t="str">
            <v>LUNAS</v>
          </cell>
          <cell r="I93" t="str">
            <v>9F</v>
          </cell>
          <cell r="J93">
            <v>44377</v>
          </cell>
          <cell r="K93" t="str">
            <v>V</v>
          </cell>
          <cell r="M93" t="str">
            <v>LUNAS</v>
          </cell>
          <cell r="N93">
            <v>0</v>
          </cell>
          <cell r="O93" t="str">
            <v>9F</v>
          </cell>
          <cell r="P93" t="str">
            <v>V</v>
          </cell>
        </row>
        <row r="94">
          <cell r="B94">
            <v>11404</v>
          </cell>
          <cell r="C94" t="str">
            <v>0077199823</v>
          </cell>
          <cell r="D94" t="str">
            <v>GILANG SANJAYA</v>
          </cell>
          <cell r="E94" t="str">
            <v>L</v>
          </cell>
          <cell r="F94" t="str">
            <v>L</v>
          </cell>
          <cell r="G94">
            <v>700000</v>
          </cell>
          <cell r="H94" t="str">
            <v>LUNAS</v>
          </cell>
          <cell r="I94" t="str">
            <v>9G</v>
          </cell>
          <cell r="J94">
            <v>44382</v>
          </cell>
          <cell r="K94" t="str">
            <v>V</v>
          </cell>
          <cell r="M94" t="str">
            <v>LUNAS</v>
          </cell>
          <cell r="N94">
            <v>0</v>
          </cell>
          <cell r="O94" t="str">
            <v>9G</v>
          </cell>
          <cell r="P94" t="str">
            <v>V</v>
          </cell>
        </row>
        <row r="95">
          <cell r="B95">
            <v>11337</v>
          </cell>
          <cell r="C95" t="str">
            <v>0064575723</v>
          </cell>
          <cell r="D95" t="str">
            <v>IAN VIKA AULIA CINDI NATASYA PUTRI</v>
          </cell>
          <cell r="E95" t="str">
            <v>P</v>
          </cell>
          <cell r="F95" t="str">
            <v>L</v>
          </cell>
          <cell r="G95">
            <v>700000</v>
          </cell>
          <cell r="H95" t="str">
            <v>LUNAS</v>
          </cell>
          <cell r="I95" t="str">
            <v>9H</v>
          </cell>
          <cell r="J95">
            <v>44385</v>
          </cell>
          <cell r="K95" t="str">
            <v>V</v>
          </cell>
          <cell r="M95" t="str">
            <v>LUNAS</v>
          </cell>
          <cell r="N95">
            <v>0</v>
          </cell>
          <cell r="O95" t="str">
            <v>9H</v>
          </cell>
          <cell r="P95" t="str">
            <v>V</v>
          </cell>
        </row>
        <row r="96">
          <cell r="B96">
            <v>11482</v>
          </cell>
          <cell r="C96" t="str">
            <v>0052707611</v>
          </cell>
          <cell r="D96" t="str">
            <v>KINANTI MUTIARASARI</v>
          </cell>
          <cell r="E96" t="str">
            <v>P</v>
          </cell>
          <cell r="F96" t="str">
            <v>L</v>
          </cell>
          <cell r="G96">
            <v>700000</v>
          </cell>
          <cell r="H96" t="str">
            <v>LUNAS</v>
          </cell>
          <cell r="I96" t="str">
            <v>9A</v>
          </cell>
          <cell r="J96">
            <v>44387</v>
          </cell>
          <cell r="K96" t="str">
            <v>V</v>
          </cell>
          <cell r="M96" t="str">
            <v>LUNAS</v>
          </cell>
          <cell r="N96">
            <v>0</v>
          </cell>
          <cell r="O96" t="str">
            <v>9A</v>
          </cell>
          <cell r="P96" t="str">
            <v>V</v>
          </cell>
        </row>
        <row r="97">
          <cell r="B97">
            <v>11513</v>
          </cell>
          <cell r="C97" t="str">
            <v>0066467787</v>
          </cell>
          <cell r="D97" t="str">
            <v>LYDIA WULAN RAHMADANI</v>
          </cell>
          <cell r="E97" t="str">
            <v>P</v>
          </cell>
          <cell r="F97" t="str">
            <v>L</v>
          </cell>
          <cell r="G97">
            <v>700000</v>
          </cell>
          <cell r="H97" t="str">
            <v>LUNAS</v>
          </cell>
          <cell r="I97" t="str">
            <v>9C</v>
          </cell>
          <cell r="J97">
            <v>44384</v>
          </cell>
          <cell r="K97" t="str">
            <v>V</v>
          </cell>
          <cell r="M97" t="str">
            <v>LUNAS</v>
          </cell>
          <cell r="N97">
            <v>0</v>
          </cell>
          <cell r="O97" t="str">
            <v>9C</v>
          </cell>
          <cell r="P97" t="str">
            <v>V</v>
          </cell>
        </row>
        <row r="98">
          <cell r="B98">
            <v>11568</v>
          </cell>
          <cell r="C98" t="str">
            <v>0061501182</v>
          </cell>
          <cell r="D98" t="str">
            <v>MAHATMA IQBAL NAUFALINO AZ-ZIKR</v>
          </cell>
          <cell r="E98" t="str">
            <v>L</v>
          </cell>
          <cell r="F98" t="str">
            <v>L</v>
          </cell>
          <cell r="G98">
            <v>700000</v>
          </cell>
          <cell r="H98" t="str">
            <v>LUNAS</v>
          </cell>
          <cell r="I98" t="str">
            <v>9D</v>
          </cell>
          <cell r="J98">
            <v>44384</v>
          </cell>
          <cell r="K98" t="str">
            <v>V</v>
          </cell>
          <cell r="M98" t="str">
            <v>LUNAS</v>
          </cell>
          <cell r="N98">
            <v>0</v>
          </cell>
          <cell r="O98" t="str">
            <v>9D</v>
          </cell>
          <cell r="P98" t="str">
            <v>V</v>
          </cell>
        </row>
        <row r="99">
          <cell r="B99">
            <v>11485</v>
          </cell>
          <cell r="C99" t="str">
            <v>0062803119</v>
          </cell>
          <cell r="D99" t="str">
            <v>MARISA ULTRAVIOLA</v>
          </cell>
          <cell r="E99" t="str">
            <v>P</v>
          </cell>
          <cell r="G99">
            <v>0</v>
          </cell>
          <cell r="H99" t="str">
            <v/>
          </cell>
          <cell r="I99" t="str">
            <v/>
          </cell>
          <cell r="M99">
            <v>700000</v>
          </cell>
          <cell r="N99">
            <v>700000</v>
          </cell>
          <cell r="O99" t="str">
            <v>9E</v>
          </cell>
          <cell r="P99" t="str">
            <v/>
          </cell>
        </row>
        <row r="100">
          <cell r="B100">
            <v>11375</v>
          </cell>
          <cell r="C100" t="str">
            <v>0068057053</v>
          </cell>
          <cell r="D100" t="str">
            <v>MARSHA AGUSTIN PURNAMASARI</v>
          </cell>
          <cell r="E100" t="str">
            <v>P</v>
          </cell>
          <cell r="F100" t="str">
            <v>B</v>
          </cell>
          <cell r="G100">
            <v>250000</v>
          </cell>
          <cell r="H100">
            <v>450000</v>
          </cell>
          <cell r="I100" t="str">
            <v>9F</v>
          </cell>
          <cell r="J100">
            <v>44386</v>
          </cell>
          <cell r="K100" t="str">
            <v>V</v>
          </cell>
          <cell r="M100">
            <v>450000</v>
          </cell>
          <cell r="N100">
            <v>450000</v>
          </cell>
          <cell r="O100" t="str">
            <v>9F</v>
          </cell>
          <cell r="P100" t="str">
            <v>V</v>
          </cell>
        </row>
        <row r="101">
          <cell r="B101">
            <v>11313</v>
          </cell>
          <cell r="C101" t="str">
            <v>0063849520</v>
          </cell>
          <cell r="D101" t="str">
            <v>MUHAMMAD DHANI</v>
          </cell>
          <cell r="E101" t="str">
            <v>L</v>
          </cell>
          <cell r="G101">
            <v>0</v>
          </cell>
          <cell r="H101" t="str">
            <v/>
          </cell>
          <cell r="I101" t="str">
            <v/>
          </cell>
          <cell r="M101">
            <v>700000</v>
          </cell>
          <cell r="N101">
            <v>700000</v>
          </cell>
          <cell r="O101" t="str">
            <v>9G</v>
          </cell>
          <cell r="P101" t="str">
            <v/>
          </cell>
        </row>
        <row r="102">
          <cell r="B102">
            <v>11316</v>
          </cell>
          <cell r="C102" t="str">
            <v>0064604285</v>
          </cell>
          <cell r="D102" t="str">
            <v>MUHAMMAD IRJI BACHTIAR</v>
          </cell>
          <cell r="E102" t="str">
            <v>L</v>
          </cell>
          <cell r="F102" t="str">
            <v>L</v>
          </cell>
          <cell r="G102">
            <v>700000</v>
          </cell>
          <cell r="H102" t="str">
            <v>LUNAS</v>
          </cell>
          <cell r="I102" t="str">
            <v>9H</v>
          </cell>
          <cell r="J102">
            <v>44386</v>
          </cell>
          <cell r="M102" t="str">
            <v>LUNAS</v>
          </cell>
          <cell r="N102">
            <v>0</v>
          </cell>
          <cell r="O102" t="str">
            <v>9H</v>
          </cell>
          <cell r="P102" t="str">
            <v>V</v>
          </cell>
        </row>
        <row r="103">
          <cell r="B103">
            <v>11454</v>
          </cell>
          <cell r="C103" t="str">
            <v>0076422948</v>
          </cell>
          <cell r="D103" t="str">
            <v>NABILAH HASNA SYAKIRAH</v>
          </cell>
          <cell r="E103" t="str">
            <v>P</v>
          </cell>
          <cell r="F103" t="str">
            <v>B</v>
          </cell>
          <cell r="G103">
            <v>525000</v>
          </cell>
          <cell r="H103">
            <v>175000</v>
          </cell>
          <cell r="I103" t="str">
            <v>9A</v>
          </cell>
          <cell r="J103">
            <v>44382</v>
          </cell>
          <cell r="K103" t="str">
            <v>V</v>
          </cell>
          <cell r="M103">
            <v>175000</v>
          </cell>
          <cell r="N103">
            <v>175000</v>
          </cell>
          <cell r="O103" t="str">
            <v>9A</v>
          </cell>
          <cell r="P103" t="str">
            <v>V</v>
          </cell>
        </row>
        <row r="104">
          <cell r="B104">
            <v>11457</v>
          </cell>
          <cell r="C104" t="str">
            <v>0075890063</v>
          </cell>
          <cell r="D104" t="str">
            <v>NEBULA ENCRYPTYA</v>
          </cell>
          <cell r="E104" t="str">
            <v>P</v>
          </cell>
          <cell r="F104" t="str">
            <v>B</v>
          </cell>
          <cell r="G104">
            <v>1</v>
          </cell>
          <cell r="H104">
            <v>699999</v>
          </cell>
          <cell r="I104" t="str">
            <v>9C</v>
          </cell>
          <cell r="J104">
            <v>44389</v>
          </cell>
          <cell r="M104">
            <v>699999</v>
          </cell>
          <cell r="N104">
            <v>699999</v>
          </cell>
          <cell r="O104" t="str">
            <v>9C</v>
          </cell>
          <cell r="P104" t="str">
            <v>V</v>
          </cell>
        </row>
        <row r="105">
          <cell r="B105">
            <v>11555</v>
          </cell>
          <cell r="C105" t="str">
            <v>0065824211</v>
          </cell>
          <cell r="D105" t="str">
            <v>PRADITYA EKA FERDINAN</v>
          </cell>
          <cell r="E105" t="str">
            <v>L</v>
          </cell>
          <cell r="F105" t="str">
            <v>L</v>
          </cell>
          <cell r="G105">
            <v>700000</v>
          </cell>
          <cell r="H105" t="str">
            <v>LUNAS</v>
          </cell>
          <cell r="I105" t="str">
            <v>9D</v>
          </cell>
          <cell r="J105">
            <v>44389</v>
          </cell>
          <cell r="M105" t="str">
            <v>LUNAS</v>
          </cell>
          <cell r="N105">
            <v>0</v>
          </cell>
          <cell r="O105" t="str">
            <v>9D</v>
          </cell>
          <cell r="P105" t="str">
            <v>V</v>
          </cell>
        </row>
        <row r="106">
          <cell r="B106">
            <v>11421</v>
          </cell>
          <cell r="C106" t="str">
            <v>0075381762</v>
          </cell>
          <cell r="D106" t="str">
            <v>RAYHAN PRIYO WICAKSONO</v>
          </cell>
          <cell r="E106" t="str">
            <v>L</v>
          </cell>
          <cell r="F106" t="str">
            <v>L</v>
          </cell>
          <cell r="G106">
            <v>700000</v>
          </cell>
          <cell r="H106" t="str">
            <v>LUNAS</v>
          </cell>
          <cell r="I106" t="str">
            <v>9E</v>
          </cell>
          <cell r="J106">
            <v>44385</v>
          </cell>
          <cell r="M106" t="str">
            <v>LUNAS</v>
          </cell>
          <cell r="N106">
            <v>0</v>
          </cell>
          <cell r="O106" t="str">
            <v>9E</v>
          </cell>
          <cell r="P106" t="str">
            <v>V</v>
          </cell>
        </row>
        <row r="107">
          <cell r="B107">
            <v>11459</v>
          </cell>
          <cell r="C107" t="str">
            <v>0064929257</v>
          </cell>
          <cell r="D107" t="str">
            <v>RHONE AZANRA FILOSOFI MUHAMMAD</v>
          </cell>
          <cell r="E107" t="str">
            <v>L</v>
          </cell>
          <cell r="F107" t="str">
            <v>L</v>
          </cell>
          <cell r="G107">
            <v>700000</v>
          </cell>
          <cell r="H107" t="str">
            <v>LUNAS</v>
          </cell>
          <cell r="I107" t="str">
            <v>9F</v>
          </cell>
          <cell r="J107">
            <v>44384</v>
          </cell>
          <cell r="K107" t="str">
            <v>V</v>
          </cell>
          <cell r="M107" t="str">
            <v>LUNAS</v>
          </cell>
          <cell r="N107">
            <v>0</v>
          </cell>
          <cell r="O107" t="str">
            <v>9F</v>
          </cell>
          <cell r="P107" t="str">
            <v>V</v>
          </cell>
        </row>
        <row r="108">
          <cell r="B108">
            <v>11354</v>
          </cell>
          <cell r="C108" t="str">
            <v>0076550488</v>
          </cell>
          <cell r="D108" t="str">
            <v>RIYO FEBRIANTO</v>
          </cell>
          <cell r="E108" t="str">
            <v>L</v>
          </cell>
          <cell r="F108" t="str">
            <v>L</v>
          </cell>
          <cell r="G108">
            <v>700000</v>
          </cell>
          <cell r="H108" t="str">
            <v>LUNAS</v>
          </cell>
          <cell r="I108" t="str">
            <v>9G</v>
          </cell>
          <cell r="J108">
            <v>44375</v>
          </cell>
          <cell r="K108" t="str">
            <v>V</v>
          </cell>
          <cell r="M108" t="str">
            <v>LUNAS</v>
          </cell>
          <cell r="N108">
            <v>0</v>
          </cell>
          <cell r="O108" t="str">
            <v>9G</v>
          </cell>
          <cell r="P108" t="str">
            <v>V</v>
          </cell>
        </row>
        <row r="109">
          <cell r="B109">
            <v>11388</v>
          </cell>
          <cell r="C109" t="str">
            <v>0076356845</v>
          </cell>
          <cell r="D109" t="str">
            <v>RIZKY ARDIAN MAULANA</v>
          </cell>
          <cell r="E109" t="str">
            <v>L</v>
          </cell>
          <cell r="F109" t="str">
            <v>L</v>
          </cell>
          <cell r="G109">
            <v>700000</v>
          </cell>
          <cell r="H109" t="str">
            <v>LUNAS</v>
          </cell>
          <cell r="I109" t="str">
            <v>9H</v>
          </cell>
          <cell r="J109">
            <v>44386</v>
          </cell>
          <cell r="M109" t="str">
            <v>LUNAS</v>
          </cell>
          <cell r="N109">
            <v>0</v>
          </cell>
          <cell r="O109" t="str">
            <v>9H</v>
          </cell>
          <cell r="P109" t="str">
            <v>V</v>
          </cell>
        </row>
        <row r="110">
          <cell r="B110">
            <v>11529</v>
          </cell>
          <cell r="C110" t="str">
            <v>0062414788</v>
          </cell>
          <cell r="D110" t="str">
            <v>SEVA DWI SAPUTRA</v>
          </cell>
          <cell r="E110" t="str">
            <v>L</v>
          </cell>
          <cell r="F110" t="str">
            <v>L</v>
          </cell>
          <cell r="G110">
            <v>700000</v>
          </cell>
          <cell r="H110" t="str">
            <v>LUNAS</v>
          </cell>
          <cell r="I110" t="str">
            <v>9A</v>
          </cell>
          <cell r="J110">
            <v>44358</v>
          </cell>
          <cell r="M110" t="str">
            <v>LUNAS</v>
          </cell>
          <cell r="N110">
            <v>0</v>
          </cell>
          <cell r="O110" t="str">
            <v>9A</v>
          </cell>
          <cell r="P110" t="str">
            <v>V</v>
          </cell>
        </row>
        <row r="111">
          <cell r="B111">
            <v>11326</v>
          </cell>
          <cell r="C111" t="str">
            <v>0076302773</v>
          </cell>
          <cell r="D111" t="str">
            <v>VERNANDA NASYWA KHAIRANI</v>
          </cell>
          <cell r="E111" t="str">
            <v>P</v>
          </cell>
          <cell r="G111">
            <v>0</v>
          </cell>
          <cell r="H111" t="str">
            <v/>
          </cell>
          <cell r="I111" t="str">
            <v/>
          </cell>
          <cell r="M111">
            <v>700000</v>
          </cell>
          <cell r="N111">
            <v>700000</v>
          </cell>
          <cell r="O111" t="str">
            <v>9C</v>
          </cell>
          <cell r="P111" t="str">
            <v/>
          </cell>
        </row>
        <row r="112">
          <cell r="B112">
            <v>11499</v>
          </cell>
          <cell r="C112" t="str">
            <v>0063901939</v>
          </cell>
          <cell r="D112" t="str">
            <v>VIRZA AULYA MAHARANI</v>
          </cell>
          <cell r="E112" t="str">
            <v>P</v>
          </cell>
          <cell r="F112" t="str">
            <v>B</v>
          </cell>
          <cell r="G112">
            <v>350000</v>
          </cell>
          <cell r="H112">
            <v>350000</v>
          </cell>
          <cell r="I112" t="str">
            <v>9D</v>
          </cell>
          <cell r="J112">
            <v>44385</v>
          </cell>
          <cell r="K112" t="str">
            <v>V</v>
          </cell>
          <cell r="M112">
            <v>350000</v>
          </cell>
          <cell r="N112">
            <v>350000</v>
          </cell>
          <cell r="O112" t="str">
            <v>9D</v>
          </cell>
          <cell r="P112" t="str">
            <v>V</v>
          </cell>
        </row>
        <row r="113">
          <cell r="B113">
            <v>11356</v>
          </cell>
          <cell r="C113" t="str">
            <v>0071936531</v>
          </cell>
          <cell r="D113" t="str">
            <v>VITO AFRIZ PRASETYA</v>
          </cell>
          <cell r="E113" t="str">
            <v>L</v>
          </cell>
          <cell r="F113" t="str">
            <v>B</v>
          </cell>
          <cell r="G113">
            <v>400000</v>
          </cell>
          <cell r="H113">
            <v>300000</v>
          </cell>
          <cell r="I113" t="str">
            <v>9E</v>
          </cell>
          <cell r="J113">
            <v>44382</v>
          </cell>
          <cell r="K113" t="str">
            <v>V</v>
          </cell>
          <cell r="M113">
            <v>300000</v>
          </cell>
          <cell r="N113">
            <v>300000</v>
          </cell>
          <cell r="O113" t="str">
            <v>9E</v>
          </cell>
          <cell r="P113" t="str">
            <v>V</v>
          </cell>
        </row>
        <row r="114">
          <cell r="B114">
            <v>11532</v>
          </cell>
          <cell r="C114" t="str">
            <v>0063509520</v>
          </cell>
          <cell r="D114" t="str">
            <v>WILLY VIGA AMANDANA</v>
          </cell>
          <cell r="E114" t="str">
            <v>L</v>
          </cell>
          <cell r="F114" t="str">
            <v>L</v>
          </cell>
          <cell r="G114">
            <v>700000</v>
          </cell>
          <cell r="H114" t="str">
            <v>LUNAS</v>
          </cell>
          <cell r="I114" t="str">
            <v>9F</v>
          </cell>
          <cell r="J114">
            <v>44376</v>
          </cell>
          <cell r="M114" t="str">
            <v>LUNAS</v>
          </cell>
          <cell r="N114">
            <v>0</v>
          </cell>
          <cell r="O114" t="str">
            <v>9F</v>
          </cell>
          <cell r="P114" t="str">
            <v>V</v>
          </cell>
        </row>
        <row r="115">
          <cell r="B115">
            <v>11564</v>
          </cell>
          <cell r="C115" t="str">
            <v>0068761671</v>
          </cell>
          <cell r="D115" t="str">
            <v>WINA ERIZQI PUTRI</v>
          </cell>
          <cell r="E115" t="str">
            <v>P</v>
          </cell>
          <cell r="F115" t="str">
            <v>B</v>
          </cell>
          <cell r="G115">
            <v>400000</v>
          </cell>
          <cell r="H115">
            <v>300000</v>
          </cell>
          <cell r="I115" t="str">
            <v>9G</v>
          </cell>
          <cell r="J115">
            <v>44378</v>
          </cell>
          <cell r="K115" t="str">
            <v>V</v>
          </cell>
          <cell r="M115">
            <v>300000</v>
          </cell>
          <cell r="N115">
            <v>300000</v>
          </cell>
          <cell r="O115" t="str">
            <v>9G</v>
          </cell>
          <cell r="P115" t="str">
            <v>V</v>
          </cell>
        </row>
        <row r="116">
          <cell r="M116">
            <v>700000</v>
          </cell>
          <cell r="N116">
            <v>700000</v>
          </cell>
          <cell r="O116" t="e">
            <v>#N/A</v>
          </cell>
          <cell r="P116" t="str">
            <v/>
          </cell>
        </row>
        <row r="117">
          <cell r="M117">
            <v>700000</v>
          </cell>
          <cell r="N117">
            <v>700000</v>
          </cell>
          <cell r="O117" t="e">
            <v>#N/A</v>
          </cell>
          <cell r="P117" t="str">
            <v/>
          </cell>
        </row>
        <row r="118">
          <cell r="M118">
            <v>700000</v>
          </cell>
          <cell r="N118">
            <v>700000</v>
          </cell>
          <cell r="O118" t="e">
            <v>#N/A</v>
          </cell>
          <cell r="P118" t="str">
            <v/>
          </cell>
        </row>
        <row r="119">
          <cell r="O119" t="e">
            <v>#N/A</v>
          </cell>
        </row>
        <row r="122">
          <cell r="D122" t="str">
            <v>DU</v>
          </cell>
          <cell r="F122">
            <v>29</v>
          </cell>
        </row>
        <row r="127">
          <cell r="B127" t="str">
            <v>L =</v>
          </cell>
          <cell r="C127">
            <v>18</v>
          </cell>
          <cell r="I127" t="str">
            <v>Wali Kelas,</v>
          </cell>
        </row>
        <row r="128">
          <cell r="B128" t="str">
            <v>P =</v>
          </cell>
          <cell r="C128">
            <v>16</v>
          </cell>
        </row>
        <row r="129">
          <cell r="B129" t="str">
            <v>JML =</v>
          </cell>
          <cell r="C129">
            <v>34</v>
          </cell>
        </row>
        <row r="131">
          <cell r="B131" t="str">
            <v>*) Mutasi</v>
          </cell>
          <cell r="I131" t="str">
            <v>KI M. IRJIK, S.E, M.M</v>
          </cell>
        </row>
        <row r="153">
          <cell r="B153" t="str">
            <v>8C</v>
          </cell>
        </row>
        <row r="154">
          <cell r="B154" t="str">
            <v>NIS</v>
          </cell>
          <cell r="C154" t="str">
            <v>NISN</v>
          </cell>
          <cell r="D154" t="str">
            <v>NAMA SISWA</v>
          </cell>
          <cell r="E154" t="str">
            <v>L/P</v>
          </cell>
          <cell r="F154" t="str">
            <v>DU</v>
          </cell>
          <cell r="G154" t="str">
            <v>RP</v>
          </cell>
          <cell r="H154" t="str">
            <v>KEKURANGAN</v>
          </cell>
          <cell r="I154" t="str">
            <v>KLS BARU</v>
          </cell>
          <cell r="J154" t="str">
            <v>TGL DU</v>
          </cell>
          <cell r="K154" t="str">
            <v>RAPOT</v>
          </cell>
          <cell r="M154" t="str">
            <v>KEKURANGAN</v>
          </cell>
          <cell r="O154" t="str">
            <v>KLS BARU</v>
          </cell>
          <cell r="P154" t="str">
            <v>sdh DU</v>
          </cell>
        </row>
        <row r="155">
          <cell r="B155">
            <v>11293</v>
          </cell>
          <cell r="C155" t="str">
            <v>0077918631</v>
          </cell>
          <cell r="D155" t="str">
            <v>ADINDA RIFKA AMELIA</v>
          </cell>
          <cell r="E155" t="str">
            <v>P</v>
          </cell>
          <cell r="F155" t="str">
            <v>L</v>
          </cell>
          <cell r="G155">
            <v>700000</v>
          </cell>
          <cell r="H155" t="str">
            <v>LUNAS</v>
          </cell>
          <cell r="I155" t="str">
            <v>9A</v>
          </cell>
          <cell r="J155">
            <v>44389</v>
          </cell>
          <cell r="M155" t="str">
            <v>LUNAS</v>
          </cell>
          <cell r="N155">
            <v>0</v>
          </cell>
          <cell r="O155" t="str">
            <v>9A</v>
          </cell>
          <cell r="P155" t="str">
            <v>V</v>
          </cell>
        </row>
        <row r="156">
          <cell r="B156">
            <v>11500</v>
          </cell>
          <cell r="C156" t="str">
            <v>0066041830</v>
          </cell>
          <cell r="D156" t="str">
            <v>AGUS SETYAWAN</v>
          </cell>
          <cell r="E156" t="str">
            <v>L</v>
          </cell>
          <cell r="F156" t="str">
            <v>B</v>
          </cell>
          <cell r="G156">
            <v>200000</v>
          </cell>
          <cell r="H156">
            <v>500000</v>
          </cell>
          <cell r="I156" t="str">
            <v>9B</v>
          </cell>
          <cell r="J156">
            <v>44387</v>
          </cell>
          <cell r="K156" t="str">
            <v>V</v>
          </cell>
          <cell r="M156">
            <v>500000</v>
          </cell>
          <cell r="N156">
            <v>500000</v>
          </cell>
          <cell r="O156" t="str">
            <v>9B</v>
          </cell>
          <cell r="P156" t="str">
            <v>V</v>
          </cell>
        </row>
        <row r="157">
          <cell r="B157">
            <v>11394</v>
          </cell>
          <cell r="C157" t="str">
            <v>0061847046</v>
          </cell>
          <cell r="D157" t="str">
            <v>AQSYAL KHAIRAN PUTRI ACHMAD</v>
          </cell>
          <cell r="E157" t="str">
            <v>P</v>
          </cell>
          <cell r="F157" t="str">
            <v>L</v>
          </cell>
          <cell r="G157">
            <v>700000</v>
          </cell>
          <cell r="H157" t="str">
            <v>LUNAS</v>
          </cell>
          <cell r="I157" t="str">
            <v>9D</v>
          </cell>
          <cell r="J157">
            <v>44383</v>
          </cell>
          <cell r="M157" t="str">
            <v>LUNAS</v>
          </cell>
          <cell r="N157">
            <v>0</v>
          </cell>
          <cell r="O157" t="str">
            <v>9D</v>
          </cell>
          <cell r="P157" t="str">
            <v>V</v>
          </cell>
        </row>
        <row r="158">
          <cell r="B158">
            <v>11434</v>
          </cell>
          <cell r="C158" t="str">
            <v>0067687037</v>
          </cell>
          <cell r="D158" t="str">
            <v>ASADILI SAFIRON MALIKI</v>
          </cell>
          <cell r="E158" t="str">
            <v>L</v>
          </cell>
          <cell r="F158" t="str">
            <v>L</v>
          </cell>
          <cell r="G158">
            <v>700000</v>
          </cell>
          <cell r="H158" t="str">
            <v>LUNAS</v>
          </cell>
          <cell r="I158" t="str">
            <v>9E</v>
          </cell>
          <cell r="J158">
            <v>44385</v>
          </cell>
          <cell r="K158" t="str">
            <v>V</v>
          </cell>
          <cell r="M158" t="str">
            <v>LUNAS</v>
          </cell>
          <cell r="N158">
            <v>0</v>
          </cell>
          <cell r="O158" t="str">
            <v>9E</v>
          </cell>
          <cell r="P158" t="str">
            <v>V</v>
          </cell>
        </row>
        <row r="159">
          <cell r="B159">
            <v>11331</v>
          </cell>
          <cell r="C159" t="str">
            <v>0074470658</v>
          </cell>
          <cell r="D159" t="str">
            <v>AULIA ISYA PANGGESO</v>
          </cell>
          <cell r="E159" t="str">
            <v>P</v>
          </cell>
          <cell r="F159" t="str">
            <v>L</v>
          </cell>
          <cell r="G159">
            <v>700000</v>
          </cell>
          <cell r="H159" t="str">
            <v>LUNAS</v>
          </cell>
          <cell r="I159" t="str">
            <v>9F</v>
          </cell>
          <cell r="J159">
            <v>44379</v>
          </cell>
          <cell r="K159" t="str">
            <v>V</v>
          </cell>
          <cell r="M159" t="str">
            <v>LUNAS</v>
          </cell>
          <cell r="N159">
            <v>0</v>
          </cell>
          <cell r="O159" t="str">
            <v>9F</v>
          </cell>
          <cell r="P159" t="str">
            <v>V</v>
          </cell>
        </row>
        <row r="160">
          <cell r="B160">
            <v>11472</v>
          </cell>
          <cell r="C160" t="str">
            <v>0067169711</v>
          </cell>
          <cell r="D160" t="str">
            <v>CAESAR FIRDAUS</v>
          </cell>
          <cell r="E160" t="str">
            <v>L</v>
          </cell>
          <cell r="F160" t="str">
            <v>L</v>
          </cell>
          <cell r="G160">
            <v>700000</v>
          </cell>
          <cell r="H160" t="str">
            <v>LUNAS</v>
          </cell>
          <cell r="I160" t="str">
            <v>9G</v>
          </cell>
          <cell r="J160">
            <v>44375</v>
          </cell>
          <cell r="K160" t="str">
            <v>V</v>
          </cell>
          <cell r="M160" t="str">
            <v>LUNAS</v>
          </cell>
          <cell r="N160">
            <v>0</v>
          </cell>
          <cell r="O160" t="str">
            <v>9G</v>
          </cell>
          <cell r="P160" t="str">
            <v>V</v>
          </cell>
        </row>
        <row r="161">
          <cell r="B161">
            <v>11365</v>
          </cell>
          <cell r="C161" t="str">
            <v>0076261775</v>
          </cell>
          <cell r="D161" t="str">
            <v>CHIQUITA RUMATE</v>
          </cell>
          <cell r="E161" t="str">
            <v>P</v>
          </cell>
          <cell r="F161" t="str">
            <v>L</v>
          </cell>
          <cell r="G161">
            <v>700000</v>
          </cell>
          <cell r="H161" t="str">
            <v>LUNAS</v>
          </cell>
          <cell r="I161" t="str">
            <v>9H</v>
          </cell>
          <cell r="J161">
            <v>44386</v>
          </cell>
          <cell r="M161" t="str">
            <v>LUNAS</v>
          </cell>
          <cell r="N161">
            <v>0</v>
          </cell>
          <cell r="O161" t="str">
            <v>9H</v>
          </cell>
          <cell r="P161" t="str">
            <v>V</v>
          </cell>
        </row>
        <row r="162">
          <cell r="B162">
            <v>11300</v>
          </cell>
          <cell r="C162" t="str">
            <v>0072876416</v>
          </cell>
          <cell r="D162" t="str">
            <v>DEVI APRILIA ANGGRAENI</v>
          </cell>
          <cell r="E162" t="str">
            <v>P</v>
          </cell>
          <cell r="F162" t="str">
            <v>L</v>
          </cell>
          <cell r="G162">
            <v>700000</v>
          </cell>
          <cell r="H162" t="str">
            <v>LUNAS</v>
          </cell>
          <cell r="I162" t="str">
            <v>9A</v>
          </cell>
          <cell r="J162">
            <v>44386</v>
          </cell>
          <cell r="M162" t="str">
            <v>LUNAS</v>
          </cell>
          <cell r="N162">
            <v>0</v>
          </cell>
          <cell r="O162" t="str">
            <v>9A</v>
          </cell>
          <cell r="P162" t="str">
            <v>V</v>
          </cell>
        </row>
        <row r="163">
          <cell r="B163">
            <v>11397</v>
          </cell>
          <cell r="C163" t="str">
            <v>0062010868</v>
          </cell>
          <cell r="D163" t="str">
            <v>DEWA WAHYU PRASETYA</v>
          </cell>
          <cell r="E163" t="str">
            <v>L</v>
          </cell>
          <cell r="G163">
            <v>0</v>
          </cell>
          <cell r="H163" t="str">
            <v/>
          </cell>
          <cell r="I163" t="str">
            <v/>
          </cell>
          <cell r="M163">
            <v>700000</v>
          </cell>
          <cell r="N163">
            <v>700000</v>
          </cell>
          <cell r="O163" t="str">
            <v>9B</v>
          </cell>
          <cell r="P163" t="str">
            <v/>
          </cell>
        </row>
        <row r="164">
          <cell r="B164">
            <v>11544</v>
          </cell>
          <cell r="C164" t="str">
            <v>0069037910</v>
          </cell>
          <cell r="D164" t="str">
            <v>ELLISA AZIZAHTUL IBNI</v>
          </cell>
          <cell r="E164" t="str">
            <v>P</v>
          </cell>
          <cell r="F164" t="str">
            <v>L</v>
          </cell>
          <cell r="G164">
            <v>700000</v>
          </cell>
          <cell r="H164" t="str">
            <v>LUNAS</v>
          </cell>
          <cell r="I164" t="str">
            <v>9D</v>
          </cell>
          <cell r="J164">
            <v>44382</v>
          </cell>
          <cell r="K164" t="str">
            <v>V</v>
          </cell>
          <cell r="M164" t="str">
            <v>LUNAS</v>
          </cell>
          <cell r="N164">
            <v>0</v>
          </cell>
          <cell r="O164" t="str">
            <v>9D</v>
          </cell>
          <cell r="P164" t="str">
            <v>V</v>
          </cell>
        </row>
        <row r="165">
          <cell r="B165">
            <v>11476</v>
          </cell>
          <cell r="C165" t="str">
            <v>0066702598</v>
          </cell>
          <cell r="D165" t="str">
            <v>ERINA MAULIDIA MAHARDIKA</v>
          </cell>
          <cell r="E165" t="str">
            <v>P</v>
          </cell>
          <cell r="F165" t="str">
            <v>L</v>
          </cell>
          <cell r="G165">
            <v>700000</v>
          </cell>
          <cell r="H165" t="str">
            <v>LUNAS</v>
          </cell>
          <cell r="I165" t="str">
            <v>9E</v>
          </cell>
          <cell r="J165">
            <v>44372</v>
          </cell>
          <cell r="M165" t="str">
            <v>LUNAS</v>
          </cell>
          <cell r="N165">
            <v>0</v>
          </cell>
          <cell r="O165" t="str">
            <v>9E</v>
          </cell>
          <cell r="P165" t="str">
            <v>V</v>
          </cell>
        </row>
        <row r="166">
          <cell r="B166">
            <v>11371</v>
          </cell>
          <cell r="C166" t="str">
            <v>0078122202</v>
          </cell>
          <cell r="D166" t="str">
            <v>FAIRUZ HANIFAH AS-SYAUQI</v>
          </cell>
          <cell r="E166" t="str">
            <v>P</v>
          </cell>
          <cell r="G166">
            <v>0</v>
          </cell>
          <cell r="H166" t="str">
            <v/>
          </cell>
          <cell r="I166" t="str">
            <v/>
          </cell>
          <cell r="M166">
            <v>700000</v>
          </cell>
          <cell r="N166">
            <v>700000</v>
          </cell>
          <cell r="O166" t="str">
            <v>9F</v>
          </cell>
          <cell r="P166" t="str">
            <v/>
          </cell>
        </row>
        <row r="167">
          <cell r="B167">
            <v>11546</v>
          </cell>
          <cell r="C167" t="str">
            <v>0063658500</v>
          </cell>
          <cell r="D167" t="str">
            <v>HANDY ARYA RAMADHAN</v>
          </cell>
          <cell r="E167" t="str">
            <v>L</v>
          </cell>
          <cell r="F167" t="str">
            <v>L</v>
          </cell>
          <cell r="G167">
            <v>700000</v>
          </cell>
          <cell r="H167" t="str">
            <v>LUNAS</v>
          </cell>
          <cell r="I167" t="str">
            <v>9G</v>
          </cell>
          <cell r="J167">
            <v>44375</v>
          </cell>
          <cell r="K167" t="str">
            <v>V</v>
          </cell>
          <cell r="M167" t="str">
            <v>LUNAS</v>
          </cell>
          <cell r="N167">
            <v>0</v>
          </cell>
          <cell r="O167" t="str">
            <v>9G</v>
          </cell>
          <cell r="P167" t="str">
            <v>V</v>
          </cell>
        </row>
        <row r="168">
          <cell r="B168">
            <v>11442</v>
          </cell>
          <cell r="C168" t="str">
            <v>0073525464</v>
          </cell>
          <cell r="D168" t="str">
            <v>KARTIKA FEBRIANA</v>
          </cell>
          <cell r="E168" t="str">
            <v>P</v>
          </cell>
          <cell r="F168" t="str">
            <v>L</v>
          </cell>
          <cell r="G168">
            <v>700000</v>
          </cell>
          <cell r="H168" t="str">
            <v>LUNAS</v>
          </cell>
          <cell r="I168" t="str">
            <v>9H</v>
          </cell>
          <cell r="J168">
            <v>44358</v>
          </cell>
          <cell r="M168" t="str">
            <v>LUNAS</v>
          </cell>
          <cell r="N168">
            <v>0</v>
          </cell>
          <cell r="O168" t="str">
            <v>9H</v>
          </cell>
          <cell r="P168" t="str">
            <v>V</v>
          </cell>
        </row>
        <row r="169">
          <cell r="B169">
            <v>11446</v>
          </cell>
          <cell r="C169" t="str">
            <v>0075197304</v>
          </cell>
          <cell r="D169" t="str">
            <v>MISCHA ELVARADO SINDHU GUNATA</v>
          </cell>
          <cell r="E169" t="str">
            <v>L</v>
          </cell>
          <cell r="F169" t="str">
            <v>L</v>
          </cell>
          <cell r="G169">
            <v>700000</v>
          </cell>
          <cell r="H169" t="str">
            <v>LUNAS</v>
          </cell>
          <cell r="I169" t="str">
            <v>9A</v>
          </cell>
          <cell r="J169">
            <v>44377</v>
          </cell>
          <cell r="K169" t="str">
            <v>V</v>
          </cell>
          <cell r="M169" t="str">
            <v>LUNAS</v>
          </cell>
          <cell r="N169">
            <v>0</v>
          </cell>
          <cell r="O169" t="str">
            <v>9A</v>
          </cell>
          <cell r="P169" t="str">
            <v>V</v>
          </cell>
        </row>
        <row r="170">
          <cell r="B170">
            <v>11447</v>
          </cell>
          <cell r="C170" t="str">
            <v>0062127661</v>
          </cell>
          <cell r="D170" t="str">
            <v>MOCHAMMAD ABIYYU SOLEH</v>
          </cell>
          <cell r="E170" t="str">
            <v>L</v>
          </cell>
          <cell r="F170" t="str">
            <v>L</v>
          </cell>
          <cell r="G170">
            <v>700000</v>
          </cell>
          <cell r="H170" t="str">
            <v>LUNAS</v>
          </cell>
          <cell r="I170" t="str">
            <v>9B</v>
          </cell>
          <cell r="J170">
            <v>44382</v>
          </cell>
          <cell r="K170" t="str">
            <v>V</v>
          </cell>
          <cell r="M170" t="str">
            <v>LUNAS</v>
          </cell>
          <cell r="N170">
            <v>0</v>
          </cell>
          <cell r="O170" t="str">
            <v>9B</v>
          </cell>
          <cell r="P170" t="str">
            <v>V</v>
          </cell>
        </row>
        <row r="171">
          <cell r="B171">
            <v>11487</v>
          </cell>
          <cell r="C171" t="str">
            <v>0075643295</v>
          </cell>
          <cell r="D171" t="str">
            <v>MOCHAMMAD DIMAS FATAHILLAH</v>
          </cell>
          <cell r="E171" t="str">
            <v>L</v>
          </cell>
          <cell r="F171" t="str">
            <v>L</v>
          </cell>
          <cell r="G171">
            <v>700000</v>
          </cell>
          <cell r="H171" t="str">
            <v>LUNAS</v>
          </cell>
          <cell r="I171" t="str">
            <v>9D</v>
          </cell>
          <cell r="J171">
            <v>44387</v>
          </cell>
          <cell r="K171" t="str">
            <v>V</v>
          </cell>
          <cell r="M171" t="str">
            <v>LUNAS</v>
          </cell>
          <cell r="N171">
            <v>0</v>
          </cell>
          <cell r="O171" t="str">
            <v>9D</v>
          </cell>
          <cell r="P171" t="str">
            <v>V</v>
          </cell>
        </row>
        <row r="172">
          <cell r="B172">
            <v>11449</v>
          </cell>
          <cell r="C172" t="str">
            <v>0066195083</v>
          </cell>
          <cell r="D172" t="str">
            <v>MOHAMMAD IVAN PRATAMA</v>
          </cell>
          <cell r="E172" t="str">
            <v>L</v>
          </cell>
          <cell r="G172">
            <v>0</v>
          </cell>
          <cell r="H172" t="str">
            <v/>
          </cell>
          <cell r="I172" t="str">
            <v/>
          </cell>
          <cell r="M172">
            <v>700000</v>
          </cell>
          <cell r="N172">
            <v>700000</v>
          </cell>
          <cell r="O172" t="str">
            <v>9E</v>
          </cell>
          <cell r="P172" t="str">
            <v/>
          </cell>
        </row>
        <row r="173">
          <cell r="B173">
            <v>11411</v>
          </cell>
          <cell r="C173" t="str">
            <v>0078300921</v>
          </cell>
          <cell r="D173" t="str">
            <v>MUHAMMAD IDZAM DALDIRRI</v>
          </cell>
          <cell r="E173" t="str">
            <v>L</v>
          </cell>
          <cell r="F173" t="str">
            <v>L</v>
          </cell>
          <cell r="G173">
            <v>700000</v>
          </cell>
          <cell r="H173" t="str">
            <v>LUNAS</v>
          </cell>
          <cell r="I173" t="str">
            <v>9F</v>
          </cell>
          <cell r="J173">
            <v>44387</v>
          </cell>
          <cell r="K173" t="str">
            <v>V</v>
          </cell>
          <cell r="M173" t="str">
            <v>LUNAS</v>
          </cell>
          <cell r="N173">
            <v>0</v>
          </cell>
          <cell r="O173" t="str">
            <v>9F</v>
          </cell>
          <cell r="P173" t="str">
            <v>V</v>
          </cell>
        </row>
        <row r="174">
          <cell r="B174">
            <v>11517</v>
          </cell>
          <cell r="C174" t="str">
            <v>0065155613</v>
          </cell>
          <cell r="D174" t="str">
            <v>MUHAMMAD RAFIF ERDIANSYAH</v>
          </cell>
          <cell r="E174" t="str">
            <v>L</v>
          </cell>
          <cell r="F174" t="str">
            <v>L</v>
          </cell>
          <cell r="G174">
            <v>700000</v>
          </cell>
          <cell r="H174" t="str">
            <v>LUNAS</v>
          </cell>
          <cell r="I174" t="str">
            <v>9G</v>
          </cell>
          <cell r="J174">
            <v>44376</v>
          </cell>
          <cell r="K174" t="str">
            <v>V</v>
          </cell>
          <cell r="M174" t="str">
            <v>LUNAS</v>
          </cell>
          <cell r="N174">
            <v>0</v>
          </cell>
          <cell r="O174" t="str">
            <v>9G</v>
          </cell>
          <cell r="P174" t="str">
            <v>V</v>
          </cell>
        </row>
        <row r="175">
          <cell r="B175">
            <v>11379</v>
          </cell>
          <cell r="C175" t="str">
            <v>0064175976</v>
          </cell>
          <cell r="D175" t="str">
            <v>MUHAMMAD RIZKY YUNIARTO</v>
          </cell>
          <cell r="E175" t="str">
            <v>L</v>
          </cell>
          <cell r="F175" t="str">
            <v>L</v>
          </cell>
          <cell r="G175">
            <v>700000</v>
          </cell>
          <cell r="H175" t="str">
            <v>LUNAS</v>
          </cell>
          <cell r="I175" t="str">
            <v>9H</v>
          </cell>
          <cell r="J175">
            <v>44375</v>
          </cell>
          <cell r="K175" t="str">
            <v>V</v>
          </cell>
          <cell r="M175" t="str">
            <v>LUNAS</v>
          </cell>
          <cell r="N175">
            <v>0</v>
          </cell>
          <cell r="O175" t="str">
            <v>9H</v>
          </cell>
          <cell r="P175" t="str">
            <v>V</v>
          </cell>
        </row>
        <row r="176">
          <cell r="B176">
            <v>11552</v>
          </cell>
          <cell r="C176" t="str">
            <v>0068445030</v>
          </cell>
          <cell r="D176" t="str">
            <v>NAISYLA ZAHRA ANNISA</v>
          </cell>
          <cell r="E176" t="str">
            <v>P</v>
          </cell>
          <cell r="F176" t="str">
            <v>L</v>
          </cell>
          <cell r="G176">
            <v>700000</v>
          </cell>
          <cell r="H176" t="str">
            <v>LUNAS</v>
          </cell>
          <cell r="I176" t="str">
            <v>9A</v>
          </cell>
          <cell r="J176">
            <v>44387</v>
          </cell>
          <cell r="K176" t="str">
            <v>V</v>
          </cell>
          <cell r="M176" t="str">
            <v>LUNAS</v>
          </cell>
          <cell r="N176">
            <v>0</v>
          </cell>
          <cell r="O176" t="str">
            <v>9A</v>
          </cell>
          <cell r="P176" t="str">
            <v>V</v>
          </cell>
        </row>
        <row r="177">
          <cell r="B177">
            <v>11385</v>
          </cell>
          <cell r="C177" t="str">
            <v>0064941109</v>
          </cell>
          <cell r="D177" t="str">
            <v>NOVITA PUTRI PERMATASARI</v>
          </cell>
          <cell r="E177" t="str">
            <v>P</v>
          </cell>
          <cell r="F177" t="str">
            <v>B</v>
          </cell>
          <cell r="G177">
            <v>400000</v>
          </cell>
          <cell r="H177">
            <v>300000</v>
          </cell>
          <cell r="I177" t="str">
            <v>9B</v>
          </cell>
          <cell r="J177">
            <v>44379</v>
          </cell>
          <cell r="K177" t="str">
            <v>V</v>
          </cell>
          <cell r="M177">
            <v>300000</v>
          </cell>
          <cell r="N177">
            <v>300000</v>
          </cell>
          <cell r="O177" t="str">
            <v>9B</v>
          </cell>
          <cell r="P177" t="str">
            <v>V</v>
          </cell>
        </row>
        <row r="178">
          <cell r="B178">
            <v>11386</v>
          </cell>
          <cell r="C178" t="str">
            <v>0069424037</v>
          </cell>
          <cell r="D178" t="str">
            <v>OKKY ARISANDI</v>
          </cell>
          <cell r="G178">
            <v>0</v>
          </cell>
          <cell r="H178" t="str">
            <v/>
          </cell>
          <cell r="I178" t="str">
            <v/>
          </cell>
          <cell r="M178">
            <v>700000</v>
          </cell>
          <cell r="N178">
            <v>700000</v>
          </cell>
          <cell r="O178" t="e">
            <v>#N/A</v>
          </cell>
          <cell r="P178" t="str">
            <v/>
          </cell>
        </row>
        <row r="179">
          <cell r="B179">
            <v>11417</v>
          </cell>
          <cell r="C179" t="str">
            <v>0073436443</v>
          </cell>
          <cell r="D179" t="str">
            <v>PUTRA KUSUMA WIBOWO</v>
          </cell>
          <cell r="E179" t="str">
            <v>L</v>
          </cell>
          <cell r="F179" t="str">
            <v>L</v>
          </cell>
          <cell r="G179">
            <v>700000</v>
          </cell>
          <cell r="H179" t="str">
            <v>LUNAS</v>
          </cell>
          <cell r="I179" t="str">
            <v>9E</v>
          </cell>
          <cell r="J179">
            <v>44383</v>
          </cell>
          <cell r="K179" t="str">
            <v>V</v>
          </cell>
          <cell r="M179" t="str">
            <v>LUNAS</v>
          </cell>
          <cell r="N179">
            <v>0</v>
          </cell>
          <cell r="O179" t="str">
            <v>9E</v>
          </cell>
          <cell r="P179" t="str">
            <v>V</v>
          </cell>
        </row>
        <row r="180">
          <cell r="B180">
            <v>11524</v>
          </cell>
          <cell r="C180" t="str">
            <v>0076708812</v>
          </cell>
          <cell r="D180" t="str">
            <v>RACHMA ANJANI</v>
          </cell>
          <cell r="E180" t="str">
            <v>P</v>
          </cell>
          <cell r="F180" t="str">
            <v>L</v>
          </cell>
          <cell r="G180">
            <v>700000</v>
          </cell>
          <cell r="H180" t="str">
            <v>LUNAS</v>
          </cell>
          <cell r="I180" t="str">
            <v>9F</v>
          </cell>
          <cell r="J180">
            <v>44382</v>
          </cell>
          <cell r="K180" t="str">
            <v>V</v>
          </cell>
          <cell r="M180" t="str">
            <v>LUNAS</v>
          </cell>
          <cell r="N180">
            <v>0</v>
          </cell>
          <cell r="O180" t="str">
            <v>9F</v>
          </cell>
          <cell r="P180" t="str">
            <v>V</v>
          </cell>
        </row>
        <row r="181">
          <cell r="B181">
            <v>11458</v>
          </cell>
          <cell r="C181" t="str">
            <v>0069354801</v>
          </cell>
          <cell r="D181" t="str">
            <v>RAFA NAILA NUR ZAHIRA</v>
          </cell>
          <cell r="E181" t="str">
            <v>P</v>
          </cell>
          <cell r="F181" t="str">
            <v>L</v>
          </cell>
          <cell r="G181">
            <v>700000</v>
          </cell>
          <cell r="H181" t="str">
            <v>LUNAS</v>
          </cell>
          <cell r="I181" t="str">
            <v>9G</v>
          </cell>
          <cell r="J181">
            <v>44383</v>
          </cell>
          <cell r="K181" t="str">
            <v>V</v>
          </cell>
          <cell r="M181" t="str">
            <v>LUNAS</v>
          </cell>
          <cell r="N181">
            <v>0</v>
          </cell>
          <cell r="O181" t="str">
            <v>9G</v>
          </cell>
          <cell r="P181" t="str">
            <v>V</v>
          </cell>
        </row>
        <row r="182">
          <cell r="B182">
            <v>11527</v>
          </cell>
          <cell r="C182" t="str">
            <v>0072762411</v>
          </cell>
          <cell r="D182" t="str">
            <v>RIDHO ATTALA FEBRIAN</v>
          </cell>
          <cell r="E182" t="str">
            <v>L</v>
          </cell>
          <cell r="G182">
            <v>0</v>
          </cell>
          <cell r="H182" t="str">
            <v/>
          </cell>
          <cell r="I182" t="str">
            <v/>
          </cell>
          <cell r="M182">
            <v>700000</v>
          </cell>
          <cell r="N182">
            <v>700000</v>
          </cell>
          <cell r="O182" t="str">
            <v>9H</v>
          </cell>
          <cell r="P182" t="str">
            <v/>
          </cell>
        </row>
        <row r="183">
          <cell r="B183">
            <v>11323</v>
          </cell>
          <cell r="C183" t="str">
            <v>0062857579</v>
          </cell>
          <cell r="D183" t="str">
            <v>SAFA NAURA CAMELA</v>
          </cell>
          <cell r="E183" t="str">
            <v>P</v>
          </cell>
          <cell r="F183" t="str">
            <v>L</v>
          </cell>
          <cell r="G183">
            <v>700000</v>
          </cell>
          <cell r="H183" t="str">
            <v>LUNAS</v>
          </cell>
          <cell r="I183" t="str">
            <v>9A</v>
          </cell>
          <cell r="J183">
            <v>44389</v>
          </cell>
          <cell r="M183" t="str">
            <v>LUNAS</v>
          </cell>
          <cell r="N183">
            <v>0</v>
          </cell>
          <cell r="O183" t="str">
            <v>9A</v>
          </cell>
          <cell r="P183" t="str">
            <v>V</v>
          </cell>
        </row>
        <row r="184">
          <cell r="B184">
            <v>11460</v>
          </cell>
          <cell r="C184" t="str">
            <v>0078815060</v>
          </cell>
          <cell r="D184" t="str">
            <v>SAFIRA DIAN RAMADHANI</v>
          </cell>
          <cell r="E184" t="str">
            <v>P</v>
          </cell>
          <cell r="F184" t="str">
            <v>B</v>
          </cell>
          <cell r="G184">
            <v>300000</v>
          </cell>
          <cell r="H184">
            <v>400000</v>
          </cell>
          <cell r="I184" t="str">
            <v>9B</v>
          </cell>
          <cell r="J184">
            <v>44386</v>
          </cell>
          <cell r="K184" t="str">
            <v>V</v>
          </cell>
          <cell r="M184">
            <v>400000</v>
          </cell>
          <cell r="N184">
            <v>400000</v>
          </cell>
          <cell r="O184" t="str">
            <v>9B</v>
          </cell>
          <cell r="P184" t="str">
            <v>V</v>
          </cell>
        </row>
        <row r="185">
          <cell r="B185">
            <v>11423</v>
          </cell>
          <cell r="C185" t="str">
            <v>0062233877</v>
          </cell>
          <cell r="D185" t="str">
            <v>SAIFUDDIN KAMAL</v>
          </cell>
          <cell r="E185" t="str">
            <v>L</v>
          </cell>
          <cell r="F185" t="str">
            <v>L</v>
          </cell>
          <cell r="G185">
            <v>700000</v>
          </cell>
          <cell r="H185" t="str">
            <v>LUNAS</v>
          </cell>
          <cell r="I185" t="str">
            <v>9E</v>
          </cell>
          <cell r="J185">
            <v>44379</v>
          </cell>
          <cell r="K185" t="str">
            <v>V</v>
          </cell>
          <cell r="M185" t="str">
            <v>LUNAS</v>
          </cell>
          <cell r="N185">
            <v>0</v>
          </cell>
          <cell r="O185" t="str">
            <v>9E</v>
          </cell>
          <cell r="P185" t="str">
            <v>V</v>
          </cell>
        </row>
        <row r="186">
          <cell r="B186">
            <v>11355</v>
          </cell>
          <cell r="C186" t="str">
            <v>0065070639</v>
          </cell>
          <cell r="D186" t="str">
            <v>SHELVY OCTAVIA</v>
          </cell>
          <cell r="E186" t="str">
            <v>P</v>
          </cell>
          <cell r="F186" t="str">
            <v>L</v>
          </cell>
          <cell r="G186">
            <v>700000</v>
          </cell>
          <cell r="H186" t="str">
            <v>LUNAS</v>
          </cell>
          <cell r="I186" t="str">
            <v>9H</v>
          </cell>
          <cell r="J186">
            <v>44389</v>
          </cell>
          <cell r="M186" t="str">
            <v>LUNAS</v>
          </cell>
          <cell r="N186">
            <v>0</v>
          </cell>
          <cell r="O186" t="str">
            <v>9H</v>
          </cell>
          <cell r="P186" t="str">
            <v>V</v>
          </cell>
        </row>
        <row r="187">
          <cell r="B187">
            <v>11391</v>
          </cell>
          <cell r="C187" t="str">
            <v>0063829694</v>
          </cell>
          <cell r="D187" t="str">
            <v>WAHYU SATRIO PAMUNGKAS</v>
          </cell>
          <cell r="E187" t="str">
            <v>L</v>
          </cell>
          <cell r="F187" t="str">
            <v>B</v>
          </cell>
          <cell r="G187">
            <v>300000</v>
          </cell>
          <cell r="H187">
            <v>400000</v>
          </cell>
          <cell r="I187" t="str">
            <v>9F</v>
          </cell>
          <cell r="J187">
            <v>44379</v>
          </cell>
          <cell r="K187" t="str">
            <v>V</v>
          </cell>
          <cell r="M187">
            <v>400000</v>
          </cell>
          <cell r="N187">
            <v>400000</v>
          </cell>
          <cell r="O187" t="str">
            <v>9F</v>
          </cell>
          <cell r="P187" t="str">
            <v>V</v>
          </cell>
        </row>
        <row r="188">
          <cell r="B188">
            <v>11357</v>
          </cell>
          <cell r="C188" t="str">
            <v>0062708020</v>
          </cell>
          <cell r="D188" t="str">
            <v>YOHANES SAMUEL</v>
          </cell>
          <cell r="E188" t="str">
            <v>L</v>
          </cell>
          <cell r="F188" t="str">
            <v>B</v>
          </cell>
          <cell r="G188">
            <v>200000</v>
          </cell>
          <cell r="H188">
            <v>500000</v>
          </cell>
          <cell r="I188" t="str">
            <v>9G</v>
          </cell>
          <cell r="J188">
            <v>44385</v>
          </cell>
          <cell r="K188" t="str">
            <v>V</v>
          </cell>
          <cell r="M188">
            <v>500000</v>
          </cell>
          <cell r="N188">
            <v>500000</v>
          </cell>
          <cell r="O188" t="str">
            <v>9G</v>
          </cell>
          <cell r="P188" t="str">
            <v>V</v>
          </cell>
        </row>
        <row r="189">
          <cell r="M189">
            <v>700000</v>
          </cell>
          <cell r="N189">
            <v>700000</v>
          </cell>
          <cell r="O189" t="e">
            <v>#N/A</v>
          </cell>
          <cell r="P189" t="str">
            <v/>
          </cell>
        </row>
        <row r="190">
          <cell r="M190">
            <v>700000</v>
          </cell>
          <cell r="N190">
            <v>700000</v>
          </cell>
          <cell r="O190" t="e">
            <v>#N/A</v>
          </cell>
          <cell r="P190" t="str">
            <v/>
          </cell>
        </row>
        <row r="191">
          <cell r="M191">
            <v>700000</v>
          </cell>
          <cell r="N191">
            <v>700000</v>
          </cell>
          <cell r="O191" t="e">
            <v>#N/A</v>
          </cell>
          <cell r="P191" t="str">
            <v/>
          </cell>
        </row>
        <row r="192">
          <cell r="O192" t="e">
            <v>#N/A</v>
          </cell>
        </row>
        <row r="193">
          <cell r="O193" t="e">
            <v>#N/A</v>
          </cell>
        </row>
        <row r="195">
          <cell r="D195" t="str">
            <v>DU</v>
          </cell>
          <cell r="F195">
            <v>29</v>
          </cell>
        </row>
        <row r="200">
          <cell r="B200" t="str">
            <v>L =</v>
          </cell>
          <cell r="C200">
            <v>17</v>
          </cell>
          <cell r="I200" t="str">
            <v>Wali Kelas,</v>
          </cell>
        </row>
        <row r="201">
          <cell r="B201" t="str">
            <v>P =</v>
          </cell>
          <cell r="C201">
            <v>16</v>
          </cell>
        </row>
        <row r="202">
          <cell r="B202" t="str">
            <v>JML =</v>
          </cell>
          <cell r="C202">
            <v>33</v>
          </cell>
        </row>
        <row r="204">
          <cell r="I204" t="str">
            <v>NYI Dra. HETTY K.</v>
          </cell>
        </row>
        <row r="227">
          <cell r="B227" t="str">
            <v>8D</v>
          </cell>
        </row>
        <row r="228">
          <cell r="B228" t="str">
            <v>NIS</v>
          </cell>
          <cell r="C228" t="str">
            <v>NISN</v>
          </cell>
          <cell r="D228" t="str">
            <v>NAMA SISWA</v>
          </cell>
          <cell r="E228" t="str">
            <v>L/P</v>
          </cell>
          <cell r="F228" t="str">
            <v>DU</v>
          </cell>
          <cell r="G228" t="str">
            <v>RP</v>
          </cell>
          <cell r="H228" t="str">
            <v>KEKURANGAN</v>
          </cell>
          <cell r="I228" t="str">
            <v>KLS BARU</v>
          </cell>
          <cell r="J228" t="str">
            <v>TGL DU</v>
          </cell>
          <cell r="K228" t="str">
            <v>RAPOT</v>
          </cell>
          <cell r="M228" t="str">
            <v>KEKURANGAN</v>
          </cell>
          <cell r="O228" t="str">
            <v>KLS BARU</v>
          </cell>
          <cell r="P228" t="str">
            <v>sdh DU</v>
          </cell>
        </row>
        <row r="229">
          <cell r="B229">
            <v>11328</v>
          </cell>
          <cell r="C229" t="str">
            <v>0062554846</v>
          </cell>
          <cell r="D229" t="str">
            <v>ACHMAD ILZAM SAIFULHAQ</v>
          </cell>
          <cell r="E229" t="str">
            <v>L</v>
          </cell>
          <cell r="F229" t="str">
            <v>L</v>
          </cell>
          <cell r="G229">
            <v>700000</v>
          </cell>
          <cell r="H229" t="str">
            <v>LUNAS</v>
          </cell>
          <cell r="I229" t="str">
            <v>9C</v>
          </cell>
          <cell r="J229">
            <v>44386</v>
          </cell>
          <cell r="M229" t="str">
            <v>LUNAS</v>
          </cell>
          <cell r="N229">
            <v>0</v>
          </cell>
          <cell r="O229" t="str">
            <v>9C</v>
          </cell>
          <cell r="P229" t="str">
            <v>V</v>
          </cell>
        </row>
        <row r="230">
          <cell r="B230">
            <v>11429</v>
          </cell>
          <cell r="C230" t="str">
            <v>0065840096</v>
          </cell>
          <cell r="D230" t="str">
            <v>ADE AZIZ ZOELFANI ISWAHYUDI</v>
          </cell>
          <cell r="E230" t="str">
            <v>L</v>
          </cell>
          <cell r="F230" t="str">
            <v>B</v>
          </cell>
          <cell r="G230">
            <v>350000</v>
          </cell>
          <cell r="H230">
            <v>350000</v>
          </cell>
          <cell r="I230" t="str">
            <v>9B</v>
          </cell>
          <cell r="J230">
            <v>44386</v>
          </cell>
          <cell r="K230" t="str">
            <v>V</v>
          </cell>
          <cell r="M230">
            <v>350000</v>
          </cell>
          <cell r="N230">
            <v>350000</v>
          </cell>
          <cell r="O230" t="str">
            <v>9B</v>
          </cell>
          <cell r="P230" t="str">
            <v>V</v>
          </cell>
        </row>
        <row r="231">
          <cell r="B231">
            <v>11295</v>
          </cell>
          <cell r="C231" t="str">
            <v>0062501351</v>
          </cell>
          <cell r="D231" t="str">
            <v>AILSA SYAHDA ELISYA AFRIZA</v>
          </cell>
          <cell r="E231" t="str">
            <v>P</v>
          </cell>
          <cell r="F231" t="str">
            <v>B</v>
          </cell>
          <cell r="G231">
            <v>300000</v>
          </cell>
          <cell r="H231">
            <v>400000</v>
          </cell>
          <cell r="I231" t="str">
            <v>9H</v>
          </cell>
          <cell r="J231">
            <v>44386</v>
          </cell>
          <cell r="K231" t="str">
            <v>V</v>
          </cell>
          <cell r="M231">
            <v>400000</v>
          </cell>
          <cell r="N231">
            <v>400000</v>
          </cell>
          <cell r="O231" t="str">
            <v>9H</v>
          </cell>
          <cell r="P231" t="str">
            <v>V</v>
          </cell>
        </row>
        <row r="232">
          <cell r="B232">
            <v>11363</v>
          </cell>
          <cell r="C232" t="str">
            <v>0067108416</v>
          </cell>
          <cell r="D232" t="str">
            <v>ANISSA ALFIANTI</v>
          </cell>
          <cell r="E232" t="str">
            <v>P</v>
          </cell>
          <cell r="F232" t="str">
            <v>L</v>
          </cell>
          <cell r="G232">
            <v>700000</v>
          </cell>
          <cell r="H232" t="str">
            <v>LUNAS</v>
          </cell>
          <cell r="I232" t="str">
            <v>9E</v>
          </cell>
          <cell r="J232">
            <v>44375</v>
          </cell>
          <cell r="K232" t="str">
            <v>V</v>
          </cell>
          <cell r="M232" t="str">
            <v>LUNAS</v>
          </cell>
          <cell r="N232">
            <v>0</v>
          </cell>
          <cell r="O232" t="str">
            <v>9E</v>
          </cell>
          <cell r="P232" t="str">
            <v>V</v>
          </cell>
        </row>
        <row r="233">
          <cell r="B233">
            <v>11503</v>
          </cell>
          <cell r="C233" t="str">
            <v>0064457933</v>
          </cell>
          <cell r="D233" t="str">
            <v>BENING INDAH KINANTHI</v>
          </cell>
          <cell r="E233" t="str">
            <v>P</v>
          </cell>
          <cell r="F233" t="str">
            <v>B</v>
          </cell>
          <cell r="G233">
            <v>400000</v>
          </cell>
          <cell r="H233">
            <v>300000</v>
          </cell>
          <cell r="I233" t="str">
            <v>9F</v>
          </cell>
          <cell r="J233">
            <v>44389</v>
          </cell>
          <cell r="M233">
            <v>300000</v>
          </cell>
          <cell r="N233">
            <v>300000</v>
          </cell>
          <cell r="O233" t="str">
            <v>9F</v>
          </cell>
          <cell r="P233" t="str">
            <v>V</v>
          </cell>
        </row>
        <row r="234">
          <cell r="B234">
            <v>11334</v>
          </cell>
          <cell r="C234" t="str">
            <v>0071462494</v>
          </cell>
          <cell r="D234" t="str">
            <v>DANIAR FEBRIYANTI FIRDAUS</v>
          </cell>
          <cell r="E234" t="str">
            <v>P</v>
          </cell>
          <cell r="G234">
            <v>0</v>
          </cell>
          <cell r="H234" t="str">
            <v/>
          </cell>
          <cell r="I234" t="str">
            <v/>
          </cell>
          <cell r="M234">
            <v>700000</v>
          </cell>
          <cell r="N234">
            <v>700000</v>
          </cell>
          <cell r="O234" t="str">
            <v>9G</v>
          </cell>
          <cell r="P234" t="str">
            <v/>
          </cell>
        </row>
        <row r="235">
          <cell r="B235">
            <v>11398</v>
          </cell>
          <cell r="C235" t="str">
            <v>0062275427</v>
          </cell>
          <cell r="D235" t="str">
            <v>DIRGO YUDHO RAHARJO RIYANTO</v>
          </cell>
          <cell r="E235" t="str">
            <v>L</v>
          </cell>
          <cell r="F235" t="str">
            <v>L</v>
          </cell>
          <cell r="G235">
            <v>700000</v>
          </cell>
          <cell r="H235" t="str">
            <v>LUNAS</v>
          </cell>
          <cell r="I235" t="str">
            <v>9H</v>
          </cell>
          <cell r="J235">
            <v>44389</v>
          </cell>
          <cell r="M235" t="str">
            <v>LUNAS</v>
          </cell>
          <cell r="N235">
            <v>0</v>
          </cell>
          <cell r="O235" t="str">
            <v>9H</v>
          </cell>
          <cell r="P235" t="str">
            <v>V</v>
          </cell>
        </row>
        <row r="236">
          <cell r="B236">
            <v>11336</v>
          </cell>
          <cell r="C236" t="str">
            <v>0077095780</v>
          </cell>
          <cell r="D236" t="str">
            <v>ERSYA GALANG PUTRA RADHO</v>
          </cell>
          <cell r="E236" t="str">
            <v>L</v>
          </cell>
          <cell r="F236" t="str">
            <v>L</v>
          </cell>
          <cell r="G236">
            <v>700000</v>
          </cell>
          <cell r="H236" t="str">
            <v>LUNAS</v>
          </cell>
          <cell r="I236" t="str">
            <v>9A</v>
          </cell>
          <cell r="J236">
            <v>44382</v>
          </cell>
          <cell r="K236" t="str">
            <v>V</v>
          </cell>
          <cell r="M236" t="str">
            <v>LUNAS</v>
          </cell>
          <cell r="N236">
            <v>0</v>
          </cell>
          <cell r="O236" t="str">
            <v>9A</v>
          </cell>
          <cell r="P236" t="str">
            <v>V</v>
          </cell>
        </row>
        <row r="237">
          <cell r="B237">
            <v>11438</v>
          </cell>
          <cell r="C237" t="str">
            <v>0072267523</v>
          </cell>
          <cell r="D237" t="str">
            <v>EVRA HAPSARI DENIA PUTRI</v>
          </cell>
          <cell r="E237" t="str">
            <v>P</v>
          </cell>
          <cell r="F237" t="str">
            <v>L</v>
          </cell>
          <cell r="G237">
            <v>700000</v>
          </cell>
          <cell r="H237" t="str">
            <v>LUNAS</v>
          </cell>
          <cell r="I237" t="str">
            <v>9B</v>
          </cell>
          <cell r="J237">
            <v>44375</v>
          </cell>
          <cell r="K237" t="str">
            <v>V</v>
          </cell>
          <cell r="M237" t="str">
            <v>LUNAS</v>
          </cell>
          <cell r="N237">
            <v>0</v>
          </cell>
          <cell r="O237" t="str">
            <v>9B</v>
          </cell>
          <cell r="P237" t="str">
            <v>V</v>
          </cell>
        </row>
        <row r="238">
          <cell r="B238">
            <v>11505</v>
          </cell>
          <cell r="C238" t="str">
            <v>0061875192</v>
          </cell>
          <cell r="D238" t="str">
            <v>FAJAR MIFTAHQUL HUDA</v>
          </cell>
          <cell r="E238" t="str">
            <v>L</v>
          </cell>
          <cell r="F238" t="str">
            <v>L</v>
          </cell>
          <cell r="G238">
            <v>700000</v>
          </cell>
          <cell r="H238" t="str">
            <v>LUNAS</v>
          </cell>
          <cell r="I238" t="str">
            <v>9C</v>
          </cell>
          <cell r="J238">
            <v>44377</v>
          </cell>
          <cell r="K238" t="str">
            <v>V</v>
          </cell>
          <cell r="M238" t="str">
            <v>LUNAS</v>
          </cell>
          <cell r="N238">
            <v>0</v>
          </cell>
          <cell r="O238" t="str">
            <v>9C</v>
          </cell>
          <cell r="P238" t="str">
            <v>V</v>
          </cell>
        </row>
        <row r="239">
          <cell r="B239">
            <v>11304</v>
          </cell>
          <cell r="C239" t="str">
            <v>0062380010</v>
          </cell>
          <cell r="D239" t="str">
            <v>FARHAN DENIARSO IRGIANSYAH</v>
          </cell>
          <cell r="E239" t="str">
            <v>L</v>
          </cell>
          <cell r="F239" t="str">
            <v>L</v>
          </cell>
          <cell r="G239">
            <v>700000</v>
          </cell>
          <cell r="H239" t="str">
            <v>LUNAS</v>
          </cell>
          <cell r="I239" t="str">
            <v>9E</v>
          </cell>
          <cell r="J239">
            <v>44387</v>
          </cell>
          <cell r="M239" t="str">
            <v>LUNAS</v>
          </cell>
          <cell r="N239">
            <v>0</v>
          </cell>
          <cell r="O239" t="str">
            <v>9E</v>
          </cell>
          <cell r="P239" t="str">
            <v>V</v>
          </cell>
        </row>
        <row r="240">
          <cell r="B240">
            <v>11478</v>
          </cell>
          <cell r="C240" t="str">
            <v>0079674618</v>
          </cell>
          <cell r="D240" t="str">
            <v>FARREL AKMAL FIRSTLY RAHARJO</v>
          </cell>
          <cell r="E240" t="str">
            <v>L</v>
          </cell>
          <cell r="F240" t="str">
            <v>L</v>
          </cell>
          <cell r="G240">
            <v>700000</v>
          </cell>
          <cell r="H240" t="str">
            <v>LUNAS</v>
          </cell>
          <cell r="I240" t="str">
            <v>9F</v>
          </cell>
          <cell r="J240">
            <v>44376</v>
          </cell>
          <cell r="K240" t="str">
            <v>V</v>
          </cell>
          <cell r="M240" t="str">
            <v>LUNAS</v>
          </cell>
          <cell r="N240">
            <v>0</v>
          </cell>
          <cell r="O240" t="str">
            <v>9F</v>
          </cell>
          <cell r="P240" t="str">
            <v>V</v>
          </cell>
        </row>
        <row r="241">
          <cell r="B241">
            <v>11508</v>
          </cell>
          <cell r="C241" t="str">
            <v>0076761548</v>
          </cell>
          <cell r="D241" t="str">
            <v>GIAN AKBAR KAHLEFI</v>
          </cell>
          <cell r="E241" t="str">
            <v>L</v>
          </cell>
          <cell r="F241" t="str">
            <v>L</v>
          </cell>
          <cell r="G241">
            <v>700000</v>
          </cell>
          <cell r="H241" t="str">
            <v>LUNAS</v>
          </cell>
          <cell r="I241" t="str">
            <v>9G</v>
          </cell>
          <cell r="J241">
            <v>44375</v>
          </cell>
          <cell r="K241" t="str">
            <v>V</v>
          </cell>
          <cell r="M241" t="str">
            <v>LUNAS</v>
          </cell>
          <cell r="N241">
            <v>0</v>
          </cell>
          <cell r="O241" t="str">
            <v>9G</v>
          </cell>
          <cell r="P241" t="str">
            <v>V</v>
          </cell>
        </row>
        <row r="242">
          <cell r="B242">
            <v>11373</v>
          </cell>
          <cell r="C242" t="str">
            <v>0065628768</v>
          </cell>
          <cell r="D242" t="str">
            <v>IKA NOVITA ANGGRAENI</v>
          </cell>
          <cell r="E242" t="str">
            <v>P</v>
          </cell>
          <cell r="F242" t="str">
            <v>B</v>
          </cell>
          <cell r="G242">
            <v>200000</v>
          </cell>
          <cell r="H242">
            <v>500000</v>
          </cell>
          <cell r="I242" t="str">
            <v>9H</v>
          </cell>
          <cell r="J242">
            <v>44387</v>
          </cell>
          <cell r="K242" t="str">
            <v>V</v>
          </cell>
          <cell r="M242">
            <v>500000</v>
          </cell>
          <cell r="N242">
            <v>500000</v>
          </cell>
          <cell r="O242" t="str">
            <v>9H</v>
          </cell>
          <cell r="P242" t="str">
            <v>V</v>
          </cell>
        </row>
        <row r="243">
          <cell r="B243">
            <v>11547</v>
          </cell>
          <cell r="C243" t="str">
            <v>0078781545</v>
          </cell>
          <cell r="D243" t="str">
            <v>IMELDA YOGA PRASTIWI</v>
          </cell>
          <cell r="E243" t="str">
            <v>P</v>
          </cell>
          <cell r="F243" t="str">
            <v>L</v>
          </cell>
          <cell r="G243">
            <v>700000</v>
          </cell>
          <cell r="H243" t="str">
            <v>LUNAS</v>
          </cell>
          <cell r="I243" t="str">
            <v>9A</v>
          </cell>
          <cell r="J243">
            <v>44383</v>
          </cell>
          <cell r="K243" t="str">
            <v>V</v>
          </cell>
          <cell r="M243" t="str">
            <v>LUNAS</v>
          </cell>
          <cell r="N243">
            <v>0</v>
          </cell>
          <cell r="O243" t="str">
            <v>9A</v>
          </cell>
          <cell r="P243" t="str">
            <v>V</v>
          </cell>
        </row>
        <row r="244">
          <cell r="B244">
            <v>11309</v>
          </cell>
          <cell r="C244" t="str">
            <v>0069924450</v>
          </cell>
          <cell r="D244" t="str">
            <v>IRSYAD RISKY WIDODO</v>
          </cell>
          <cell r="E244" t="str">
            <v>L</v>
          </cell>
          <cell r="F244" t="str">
            <v>B</v>
          </cell>
          <cell r="G244">
            <v>100000</v>
          </cell>
          <cell r="H244">
            <v>600000</v>
          </cell>
          <cell r="I244" t="str">
            <v>9B</v>
          </cell>
          <cell r="J244">
            <v>44383</v>
          </cell>
          <cell r="K244" t="str">
            <v>V</v>
          </cell>
          <cell r="M244">
            <v>600000</v>
          </cell>
          <cell r="N244">
            <v>600000</v>
          </cell>
          <cell r="O244" t="str">
            <v>9B</v>
          </cell>
          <cell r="P244" t="str">
            <v>V</v>
          </cell>
        </row>
        <row r="245">
          <cell r="B245">
            <v>11512</v>
          </cell>
          <cell r="C245" t="str">
            <v>0076681638</v>
          </cell>
          <cell r="D245" t="str">
            <v>LINTANG GALUH SAFARA</v>
          </cell>
          <cell r="E245" t="str">
            <v>P</v>
          </cell>
          <cell r="G245">
            <v>0</v>
          </cell>
          <cell r="H245" t="str">
            <v/>
          </cell>
          <cell r="I245" t="str">
            <v/>
          </cell>
          <cell r="M245">
            <v>700000</v>
          </cell>
          <cell r="N245">
            <v>700000</v>
          </cell>
          <cell r="O245" t="str">
            <v>9H</v>
          </cell>
          <cell r="P245" t="str">
            <v/>
          </cell>
        </row>
        <row r="246">
          <cell r="B246">
            <v>11342</v>
          </cell>
          <cell r="C246" t="str">
            <v>0065875541</v>
          </cell>
          <cell r="D246" t="str">
            <v>MAHARANI SEKAR AYU PRATIWI</v>
          </cell>
          <cell r="E246" t="str">
            <v>P</v>
          </cell>
          <cell r="F246" t="str">
            <v>L</v>
          </cell>
          <cell r="G246">
            <v>700000</v>
          </cell>
          <cell r="H246" t="str">
            <v>LUNAS</v>
          </cell>
          <cell r="I246" t="str">
            <v>9E</v>
          </cell>
          <cell r="J246">
            <v>44385</v>
          </cell>
          <cell r="M246" t="str">
            <v>LUNAS</v>
          </cell>
          <cell r="N246">
            <v>0</v>
          </cell>
          <cell r="O246" t="str">
            <v>9E</v>
          </cell>
          <cell r="P246" t="str">
            <v>V</v>
          </cell>
        </row>
        <row r="247">
          <cell r="B247">
            <v>11483</v>
          </cell>
          <cell r="C247" t="str">
            <v>0069315988</v>
          </cell>
          <cell r="D247" t="str">
            <v>MAHARDIKA BAGAS DINATA</v>
          </cell>
          <cell r="E247" t="str">
            <v>L</v>
          </cell>
          <cell r="F247" t="str">
            <v>L</v>
          </cell>
          <cell r="G247">
            <v>700000</v>
          </cell>
          <cell r="H247" t="str">
            <v>LUNAS</v>
          </cell>
          <cell r="I247" t="str">
            <v>9F</v>
          </cell>
          <cell r="J247">
            <v>44358</v>
          </cell>
          <cell r="M247" t="str">
            <v>LUNAS</v>
          </cell>
          <cell r="N247">
            <v>0</v>
          </cell>
          <cell r="O247" t="str">
            <v>9F</v>
          </cell>
          <cell r="P247" t="str">
            <v>V</v>
          </cell>
        </row>
        <row r="248">
          <cell r="B248">
            <v>11445</v>
          </cell>
          <cell r="C248" t="str">
            <v>0079721502</v>
          </cell>
          <cell r="D248" t="str">
            <v>MEILINDA DWI HARIYANTI</v>
          </cell>
          <cell r="E248" t="str">
            <v>P</v>
          </cell>
          <cell r="G248">
            <v>0</v>
          </cell>
          <cell r="H248" t="str">
            <v/>
          </cell>
          <cell r="I248" t="str">
            <v/>
          </cell>
          <cell r="M248">
            <v>700000</v>
          </cell>
          <cell r="N248">
            <v>700000</v>
          </cell>
          <cell r="O248" t="str">
            <v>9G</v>
          </cell>
          <cell r="P248" t="str">
            <v/>
          </cell>
        </row>
        <row r="249">
          <cell r="B249">
            <v>11376</v>
          </cell>
          <cell r="C249" t="str">
            <v>0078532112</v>
          </cell>
          <cell r="D249" t="str">
            <v>MOCHAMMAD BILAL ATHO'ILLAH</v>
          </cell>
          <cell r="E249" t="str">
            <v>L</v>
          </cell>
          <cell r="F249" t="str">
            <v>L</v>
          </cell>
          <cell r="G249">
            <v>700000</v>
          </cell>
          <cell r="H249" t="str">
            <v>LUNAS</v>
          </cell>
          <cell r="I249" t="str">
            <v>9H</v>
          </cell>
          <cell r="J249">
            <v>44387</v>
          </cell>
          <cell r="K249" t="str">
            <v>V</v>
          </cell>
          <cell r="M249" t="str">
            <v>LUNAS</v>
          </cell>
          <cell r="N249">
            <v>0</v>
          </cell>
          <cell r="O249" t="str">
            <v>9H</v>
          </cell>
          <cell r="P249" t="str">
            <v>V</v>
          </cell>
        </row>
        <row r="250">
          <cell r="B250">
            <v>11486</v>
          </cell>
          <cell r="C250" t="str">
            <v>0072047944</v>
          </cell>
          <cell r="D250" t="str">
            <v>MOCHAMMAD DAFFA FERDYANSYAH</v>
          </cell>
          <cell r="E250" t="str">
            <v>L</v>
          </cell>
          <cell r="F250" t="str">
            <v>L</v>
          </cell>
          <cell r="G250">
            <v>700000</v>
          </cell>
          <cell r="H250" t="str">
            <v>LUNAS</v>
          </cell>
          <cell r="I250" t="str">
            <v>9A</v>
          </cell>
          <cell r="J250">
            <v>44387</v>
          </cell>
          <cell r="M250" t="str">
            <v>LUNAS</v>
          </cell>
          <cell r="N250">
            <v>0</v>
          </cell>
          <cell r="O250" t="str">
            <v>9A</v>
          </cell>
          <cell r="P250" t="str">
            <v>V</v>
          </cell>
        </row>
        <row r="251">
          <cell r="B251">
            <v>11451</v>
          </cell>
          <cell r="C251" t="str">
            <v>0073815470</v>
          </cell>
          <cell r="D251" t="str">
            <v>MUHAMMAD FERDIANTO</v>
          </cell>
          <cell r="E251" t="str">
            <v>L</v>
          </cell>
          <cell r="F251" t="str">
            <v>L</v>
          </cell>
          <cell r="G251">
            <v>700000</v>
          </cell>
          <cell r="H251" t="str">
            <v>LUNAS</v>
          </cell>
          <cell r="I251" t="str">
            <v>9B</v>
          </cell>
          <cell r="J251">
            <v>44375</v>
          </cell>
          <cell r="K251" t="str">
            <v>V</v>
          </cell>
          <cell r="M251" t="str">
            <v>LUNAS</v>
          </cell>
          <cell r="N251">
            <v>0</v>
          </cell>
          <cell r="O251" t="str">
            <v>9B</v>
          </cell>
          <cell r="P251" t="str">
            <v>V</v>
          </cell>
        </row>
        <row r="252">
          <cell r="B252">
            <v>11345</v>
          </cell>
          <cell r="C252" t="str">
            <v>0066585083</v>
          </cell>
          <cell r="D252" t="str">
            <v>MUHAMMAD REVALDI FAUZI PRATAMA</v>
          </cell>
          <cell r="E252" t="str">
            <v>L</v>
          </cell>
          <cell r="G252">
            <v>0</v>
          </cell>
          <cell r="H252" t="str">
            <v/>
          </cell>
          <cell r="I252" t="str">
            <v/>
          </cell>
          <cell r="M252">
            <v>700000</v>
          </cell>
          <cell r="N252">
            <v>700000</v>
          </cell>
          <cell r="O252" t="str">
            <v>9C</v>
          </cell>
          <cell r="P252" t="str">
            <v/>
          </cell>
        </row>
        <row r="253">
          <cell r="B253">
            <v>11317</v>
          </cell>
          <cell r="C253" t="str">
            <v>0067241405</v>
          </cell>
          <cell r="D253" t="str">
            <v>MUKHAMAD RIZKY FAJAR</v>
          </cell>
          <cell r="E253" t="str">
            <v>L</v>
          </cell>
          <cell r="F253" t="str">
            <v>L</v>
          </cell>
          <cell r="G253">
            <v>700000</v>
          </cell>
          <cell r="H253" t="str">
            <v>LUNAS</v>
          </cell>
          <cell r="I253" t="str">
            <v>9E</v>
          </cell>
          <cell r="J253">
            <v>44382</v>
          </cell>
          <cell r="K253" t="str">
            <v>V</v>
          </cell>
          <cell r="M253" t="str">
            <v>LUNAS</v>
          </cell>
          <cell r="N253">
            <v>0</v>
          </cell>
          <cell r="O253" t="str">
            <v>9E</v>
          </cell>
          <cell r="P253" t="str">
            <v>V</v>
          </cell>
        </row>
        <row r="254">
          <cell r="B254">
            <v>11318</v>
          </cell>
          <cell r="C254" t="str">
            <v>0073255050</v>
          </cell>
          <cell r="D254" t="str">
            <v>NAFIS CHAIRU SABILA</v>
          </cell>
          <cell r="E254" t="str">
            <v>P</v>
          </cell>
          <cell r="F254" t="str">
            <v>L</v>
          </cell>
          <cell r="G254">
            <v>700000</v>
          </cell>
          <cell r="H254" t="str">
            <v>LUNAS</v>
          </cell>
          <cell r="I254" t="str">
            <v>9F</v>
          </cell>
          <cell r="J254">
            <v>44379</v>
          </cell>
          <cell r="K254" t="str">
            <v>V</v>
          </cell>
          <cell r="M254" t="str">
            <v>LUNAS</v>
          </cell>
          <cell r="N254">
            <v>0</v>
          </cell>
          <cell r="O254" t="str">
            <v>9F</v>
          </cell>
          <cell r="P254" t="str">
            <v>V</v>
          </cell>
        </row>
        <row r="255">
          <cell r="B255">
            <v>11520</v>
          </cell>
          <cell r="C255" t="str">
            <v>0064437200</v>
          </cell>
          <cell r="D255" t="str">
            <v>NAYLA RAHMI NASUKHA</v>
          </cell>
          <cell r="E255" t="str">
            <v>P</v>
          </cell>
          <cell r="F255" t="str">
            <v>B</v>
          </cell>
          <cell r="G255">
            <v>350000</v>
          </cell>
          <cell r="H255">
            <v>350000</v>
          </cell>
          <cell r="I255" t="str">
            <v>9H</v>
          </cell>
          <cell r="J255">
            <v>44387</v>
          </cell>
          <cell r="K255" t="str">
            <v>V</v>
          </cell>
          <cell r="M255">
            <v>350000</v>
          </cell>
          <cell r="N255">
            <v>350000</v>
          </cell>
          <cell r="O255" t="str">
            <v>9H</v>
          </cell>
          <cell r="P255" t="str">
            <v>V</v>
          </cell>
        </row>
        <row r="256">
          <cell r="B256">
            <v>11553</v>
          </cell>
          <cell r="C256" t="str">
            <v>0074828134</v>
          </cell>
          <cell r="D256" t="str">
            <v>NINGGAR AJENG PAWESTRI</v>
          </cell>
          <cell r="E256" t="str">
            <v>P</v>
          </cell>
          <cell r="F256" t="str">
            <v>L</v>
          </cell>
          <cell r="G256">
            <v>700000</v>
          </cell>
          <cell r="H256" t="str">
            <v>LUNAS</v>
          </cell>
          <cell r="I256" t="str">
            <v>9H</v>
          </cell>
          <cell r="J256">
            <v>44389</v>
          </cell>
          <cell r="M256" t="str">
            <v>LUNAS</v>
          </cell>
          <cell r="N256">
            <v>0</v>
          </cell>
          <cell r="O256" t="str">
            <v>9H</v>
          </cell>
          <cell r="P256" t="str">
            <v>V</v>
          </cell>
        </row>
        <row r="257">
          <cell r="B257">
            <v>11416</v>
          </cell>
          <cell r="C257" t="str">
            <v>0064889555</v>
          </cell>
          <cell r="D257" t="str">
            <v>PUTRA DWI ALFANDA</v>
          </cell>
          <cell r="E257" t="str">
            <v>L</v>
          </cell>
          <cell r="F257" t="str">
            <v>L</v>
          </cell>
          <cell r="G257">
            <v>700000</v>
          </cell>
          <cell r="H257" t="str">
            <v>LUNAS</v>
          </cell>
          <cell r="I257" t="str">
            <v>9A</v>
          </cell>
          <cell r="J257">
            <v>44358</v>
          </cell>
          <cell r="M257" t="str">
            <v>LUNAS</v>
          </cell>
          <cell r="N257">
            <v>0</v>
          </cell>
          <cell r="O257" t="str">
            <v>9A</v>
          </cell>
          <cell r="P257" t="str">
            <v>V</v>
          </cell>
        </row>
        <row r="258">
          <cell r="B258">
            <v>11558</v>
          </cell>
          <cell r="C258" t="str">
            <v>0075614702</v>
          </cell>
          <cell r="D258" t="str">
            <v>REVANA ZAKIYA</v>
          </cell>
          <cell r="E258" t="str">
            <v>P</v>
          </cell>
          <cell r="F258" t="str">
            <v>L</v>
          </cell>
          <cell r="G258">
            <v>700000</v>
          </cell>
          <cell r="H258" t="str">
            <v>LUNAS</v>
          </cell>
          <cell r="I258" t="str">
            <v>9B</v>
          </cell>
          <cell r="J258">
            <v>44379</v>
          </cell>
          <cell r="K258" t="str">
            <v>V</v>
          </cell>
          <cell r="M258" t="str">
            <v>LUNAS</v>
          </cell>
          <cell r="N258">
            <v>0</v>
          </cell>
          <cell r="O258" t="str">
            <v>9B</v>
          </cell>
          <cell r="P258" t="str">
            <v>V</v>
          </cell>
        </row>
        <row r="259">
          <cell r="B259">
            <v>11526</v>
          </cell>
          <cell r="C259" t="str">
            <v>0063536905</v>
          </cell>
          <cell r="D259" t="str">
            <v>REZA WISNU RAMADHAN</v>
          </cell>
          <cell r="E259" t="str">
            <v>L</v>
          </cell>
          <cell r="F259" t="str">
            <v>L</v>
          </cell>
          <cell r="G259">
            <v>700000</v>
          </cell>
          <cell r="H259" t="str">
            <v>LUNAS</v>
          </cell>
          <cell r="I259" t="str">
            <v>9C</v>
          </cell>
          <cell r="J259">
            <v>44387</v>
          </cell>
          <cell r="K259" t="str">
            <v>V</v>
          </cell>
          <cell r="M259" t="str">
            <v>LUNAS</v>
          </cell>
          <cell r="N259">
            <v>0</v>
          </cell>
          <cell r="O259" t="str">
            <v>9C</v>
          </cell>
          <cell r="P259" t="str">
            <v>V</v>
          </cell>
        </row>
        <row r="260">
          <cell r="B260">
            <v>11528</v>
          </cell>
          <cell r="C260" t="str">
            <v>0076522491</v>
          </cell>
          <cell r="D260" t="str">
            <v>RISMA AMANDA</v>
          </cell>
          <cell r="E260" t="str">
            <v>P</v>
          </cell>
          <cell r="F260" t="str">
            <v>L</v>
          </cell>
          <cell r="G260">
            <v>700000</v>
          </cell>
          <cell r="H260" t="str">
            <v>LUNAS</v>
          </cell>
          <cell r="I260" t="str">
            <v>9E</v>
          </cell>
          <cell r="J260">
            <v>44387</v>
          </cell>
          <cell r="K260" t="str">
            <v>V</v>
          </cell>
          <cell r="M260" t="str">
            <v>LUNAS</v>
          </cell>
          <cell r="N260">
            <v>0</v>
          </cell>
          <cell r="O260" t="str">
            <v>9E</v>
          </cell>
          <cell r="P260" t="str">
            <v>V</v>
          </cell>
        </row>
        <row r="261">
          <cell r="B261">
            <v>11560</v>
          </cell>
          <cell r="C261" t="str">
            <v>0064959542</v>
          </cell>
          <cell r="D261" t="str">
            <v>SAKTI ABRIAN WICAKSONO</v>
          </cell>
          <cell r="E261" t="str">
            <v>L</v>
          </cell>
          <cell r="F261" t="str">
            <v>B</v>
          </cell>
          <cell r="G261">
            <v>250000</v>
          </cell>
          <cell r="H261">
            <v>450000</v>
          </cell>
          <cell r="I261" t="str">
            <v>9F</v>
          </cell>
          <cell r="J261">
            <v>44379</v>
          </cell>
          <cell r="K261" t="str">
            <v>V</v>
          </cell>
          <cell r="M261">
            <v>450000</v>
          </cell>
          <cell r="N261">
            <v>450000</v>
          </cell>
          <cell r="O261" t="str">
            <v>9F</v>
          </cell>
          <cell r="P261" t="str">
            <v>V</v>
          </cell>
        </row>
        <row r="262">
          <cell r="B262">
            <v>11563</v>
          </cell>
          <cell r="C262" t="str">
            <v>0072084859</v>
          </cell>
          <cell r="D262" t="str">
            <v>VIDIA CELSAH SINDURI</v>
          </cell>
          <cell r="E262" t="str">
            <v>P</v>
          </cell>
          <cell r="F262" t="str">
            <v>L</v>
          </cell>
          <cell r="G262">
            <v>700000</v>
          </cell>
          <cell r="H262" t="str">
            <v>LUNAS</v>
          </cell>
          <cell r="I262" t="str">
            <v>9G</v>
          </cell>
          <cell r="J262">
            <v>44385</v>
          </cell>
          <cell r="K262" t="str">
            <v>V</v>
          </cell>
          <cell r="M262" t="str">
            <v>LUNAS</v>
          </cell>
          <cell r="N262">
            <v>0</v>
          </cell>
          <cell r="O262" t="str">
            <v>9G</v>
          </cell>
          <cell r="P262" t="str">
            <v>V</v>
          </cell>
        </row>
        <row r="263">
          <cell r="M263">
            <v>700000</v>
          </cell>
          <cell r="N263">
            <v>700000</v>
          </cell>
          <cell r="O263" t="e">
            <v>#N/A</v>
          </cell>
          <cell r="P263" t="str">
            <v/>
          </cell>
        </row>
        <row r="264">
          <cell r="M264">
            <v>700000</v>
          </cell>
          <cell r="N264">
            <v>700000</v>
          </cell>
          <cell r="O264" t="e">
            <v>#N/A</v>
          </cell>
          <cell r="P264" t="str">
            <v/>
          </cell>
        </row>
        <row r="265">
          <cell r="M265">
            <v>700000</v>
          </cell>
          <cell r="N265">
            <v>700000</v>
          </cell>
          <cell r="O265" t="e">
            <v>#N/A</v>
          </cell>
          <cell r="P265" t="str">
            <v/>
          </cell>
        </row>
        <row r="269">
          <cell r="D269" t="str">
            <v>DU</v>
          </cell>
          <cell r="F269">
            <v>30</v>
          </cell>
        </row>
        <row r="274">
          <cell r="B274" t="str">
            <v>L =</v>
          </cell>
          <cell r="C274">
            <v>18</v>
          </cell>
          <cell r="I274" t="str">
            <v>Wali Kelas,</v>
          </cell>
        </row>
        <row r="275">
          <cell r="B275" t="str">
            <v>P =</v>
          </cell>
          <cell r="C275">
            <v>16</v>
          </cell>
        </row>
        <row r="276">
          <cell r="B276" t="str">
            <v>JML =</v>
          </cell>
          <cell r="C276">
            <v>34</v>
          </cell>
        </row>
        <row r="278">
          <cell r="I278" t="str">
            <v>KI UMAR FARUQ, S.Pd</v>
          </cell>
        </row>
        <row r="301">
          <cell r="B301" t="str">
            <v>8E</v>
          </cell>
        </row>
        <row r="302">
          <cell r="B302" t="str">
            <v>NIS</v>
          </cell>
          <cell r="C302" t="str">
            <v>NISN</v>
          </cell>
          <cell r="D302" t="str">
            <v>NAMA SISWA</v>
          </cell>
          <cell r="E302" t="str">
            <v>L/P</v>
          </cell>
          <cell r="F302" t="str">
            <v>DU</v>
          </cell>
          <cell r="G302" t="str">
            <v>RP</v>
          </cell>
          <cell r="H302" t="str">
            <v>KEKURANGAN</v>
          </cell>
          <cell r="I302" t="str">
            <v>KLS BARU</v>
          </cell>
          <cell r="J302" t="str">
            <v>TGL DU</v>
          </cell>
          <cell r="K302" t="str">
            <v>RAPOT</v>
          </cell>
          <cell r="M302" t="str">
            <v>KEKURANGAN</v>
          </cell>
          <cell r="O302" t="str">
            <v>KLS BARU</v>
          </cell>
          <cell r="P302" t="str">
            <v>sdh DU</v>
          </cell>
        </row>
        <row r="303">
          <cell r="B303">
            <v>11210</v>
          </cell>
          <cell r="C303" t="str">
            <v>0056603243</v>
          </cell>
          <cell r="D303" t="str">
            <v>AHMAD RIMBA MUHAROM</v>
          </cell>
          <cell r="E303" t="str">
            <v>L</v>
          </cell>
          <cell r="F303" t="str">
            <v>L</v>
          </cell>
          <cell r="G303">
            <v>700000</v>
          </cell>
          <cell r="H303" t="str">
            <v>LUNAS</v>
          </cell>
          <cell r="I303" t="str">
            <v>9A</v>
          </cell>
          <cell r="J303">
            <v>44358</v>
          </cell>
          <cell r="M303" t="str">
            <v>LUNAS</v>
          </cell>
          <cell r="N303">
            <v>0</v>
          </cell>
          <cell r="O303" t="str">
            <v>9A</v>
          </cell>
          <cell r="P303" t="str">
            <v>V</v>
          </cell>
        </row>
        <row r="304">
          <cell r="B304">
            <v>11296</v>
          </cell>
          <cell r="C304" t="str">
            <v>9704188848</v>
          </cell>
          <cell r="D304" t="str">
            <v>AJENG AYUDYA RAMADHANI</v>
          </cell>
          <cell r="E304" t="str">
            <v>P</v>
          </cell>
          <cell r="F304" t="str">
            <v>L</v>
          </cell>
          <cell r="G304">
            <v>700000</v>
          </cell>
          <cell r="H304" t="str">
            <v>LUNAS</v>
          </cell>
          <cell r="I304" t="str">
            <v>9B</v>
          </cell>
          <cell r="J304">
            <v>44387</v>
          </cell>
          <cell r="K304" t="str">
            <v>V</v>
          </cell>
          <cell r="M304" t="str">
            <v>LUNAS</v>
          </cell>
          <cell r="N304">
            <v>0</v>
          </cell>
          <cell r="O304" t="str">
            <v>9B</v>
          </cell>
          <cell r="P304" t="str">
            <v>V</v>
          </cell>
        </row>
        <row r="305">
          <cell r="B305">
            <v>11501</v>
          </cell>
          <cell r="C305" t="str">
            <v>0072617990</v>
          </cell>
          <cell r="D305" t="str">
            <v>AULIA RAHMAH</v>
          </cell>
          <cell r="E305" t="str">
            <v>P</v>
          </cell>
          <cell r="F305" t="str">
            <v>B</v>
          </cell>
          <cell r="G305">
            <v>300000</v>
          </cell>
          <cell r="H305">
            <v>400000</v>
          </cell>
          <cell r="I305" t="str">
            <v>9H</v>
          </cell>
          <cell r="J305">
            <v>44378</v>
          </cell>
          <cell r="K305" t="str">
            <v>V</v>
          </cell>
          <cell r="M305">
            <v>400000</v>
          </cell>
          <cell r="N305">
            <v>400000</v>
          </cell>
          <cell r="O305" t="str">
            <v>9H</v>
          </cell>
          <cell r="P305" t="str">
            <v>V</v>
          </cell>
        </row>
        <row r="306">
          <cell r="B306">
            <v>11332</v>
          </cell>
          <cell r="C306" t="str">
            <v>0075486302</v>
          </cell>
          <cell r="D306" t="str">
            <v>AZIZAH MAULIDIA AZZAHRA</v>
          </cell>
          <cell r="E306" t="str">
            <v>P</v>
          </cell>
          <cell r="F306" t="str">
            <v>L</v>
          </cell>
          <cell r="G306">
            <v>700000</v>
          </cell>
          <cell r="H306" t="str">
            <v>LUNAS</v>
          </cell>
          <cell r="I306" t="str">
            <v>9D</v>
          </cell>
          <cell r="J306">
            <v>44383</v>
          </cell>
          <cell r="K306" t="str">
            <v>V</v>
          </cell>
          <cell r="M306" t="str">
            <v>LUNAS</v>
          </cell>
          <cell r="N306">
            <v>0</v>
          </cell>
          <cell r="O306" t="str">
            <v>9D</v>
          </cell>
          <cell r="P306" t="str">
            <v>V</v>
          </cell>
        </row>
        <row r="307">
          <cell r="B307">
            <v>11333</v>
          </cell>
          <cell r="C307" t="str">
            <v>0072559635</v>
          </cell>
          <cell r="D307" t="str">
            <v>BINTANG MAHARANI SRI REZEKI</v>
          </cell>
          <cell r="E307" t="str">
            <v>P</v>
          </cell>
          <cell r="F307" t="str">
            <v>L</v>
          </cell>
          <cell r="G307">
            <v>700000</v>
          </cell>
          <cell r="H307" t="str">
            <v>LUNAS</v>
          </cell>
          <cell r="I307" t="str">
            <v>9F</v>
          </cell>
          <cell r="J307">
            <v>44379</v>
          </cell>
          <cell r="K307" t="str">
            <v>V</v>
          </cell>
          <cell r="M307" t="str">
            <v>LUNAS</v>
          </cell>
          <cell r="N307">
            <v>0</v>
          </cell>
          <cell r="O307" t="str">
            <v>9F</v>
          </cell>
          <cell r="P307" t="str">
            <v>V</v>
          </cell>
        </row>
        <row r="308">
          <cell r="B308">
            <v>11435</v>
          </cell>
          <cell r="C308" t="str">
            <v>0067721534</v>
          </cell>
          <cell r="D308" t="str">
            <v>DAFFA RAGIL MAULANA</v>
          </cell>
          <cell r="E308" t="str">
            <v>L</v>
          </cell>
          <cell r="F308" t="str">
            <v>L</v>
          </cell>
          <cell r="G308">
            <v>700000</v>
          </cell>
          <cell r="H308" t="str">
            <v>LUNAS</v>
          </cell>
          <cell r="I308" t="str">
            <v>9G</v>
          </cell>
          <cell r="J308">
            <v>44365</v>
          </cell>
          <cell r="M308" t="str">
            <v>LUNAS</v>
          </cell>
          <cell r="N308">
            <v>0</v>
          </cell>
          <cell r="O308" t="str">
            <v>9G</v>
          </cell>
          <cell r="P308" t="str">
            <v>V</v>
          </cell>
        </row>
        <row r="309">
          <cell r="B309">
            <v>11367</v>
          </cell>
          <cell r="C309" t="str">
            <v>0079983258</v>
          </cell>
          <cell r="D309" t="str">
            <v>DAVIN MARTHAN FATHONI</v>
          </cell>
          <cell r="E309" t="str">
            <v>L</v>
          </cell>
          <cell r="G309">
            <v>0</v>
          </cell>
          <cell r="H309" t="str">
            <v/>
          </cell>
          <cell r="I309" t="str">
            <v/>
          </cell>
          <cell r="M309">
            <v>700000</v>
          </cell>
          <cell r="N309">
            <v>700000</v>
          </cell>
          <cell r="O309" t="str">
            <v>9H</v>
          </cell>
          <cell r="P309" t="str">
            <v/>
          </cell>
        </row>
        <row r="310">
          <cell r="B310">
            <v>11305</v>
          </cell>
          <cell r="C310" t="str">
            <v>0063111750</v>
          </cell>
          <cell r="D310" t="str">
            <v>FARREL ANANDA FADILLA SEPTIAWAN</v>
          </cell>
          <cell r="E310" t="str">
            <v>L</v>
          </cell>
          <cell r="F310" t="str">
            <v>L</v>
          </cell>
          <cell r="G310">
            <v>700000</v>
          </cell>
          <cell r="H310" t="str">
            <v>LUNAS</v>
          </cell>
          <cell r="I310" t="str">
            <v>9A</v>
          </cell>
          <cell r="J310">
            <v>44383</v>
          </cell>
          <cell r="K310" t="str">
            <v>V</v>
          </cell>
          <cell r="M310" t="str">
            <v>LUNAS</v>
          </cell>
          <cell r="N310">
            <v>0</v>
          </cell>
          <cell r="O310" t="str">
            <v>9A</v>
          </cell>
          <cell r="P310" t="str">
            <v>V</v>
          </cell>
        </row>
        <row r="311">
          <cell r="B311">
            <v>11402</v>
          </cell>
          <cell r="C311" t="str">
            <v>0066001474</v>
          </cell>
          <cell r="D311" t="str">
            <v>FRISKA AUDRY WIDYA PRATAMA</v>
          </cell>
          <cell r="E311" t="str">
            <v>P</v>
          </cell>
          <cell r="F311" t="str">
            <v>L</v>
          </cell>
          <cell r="G311">
            <v>700000</v>
          </cell>
          <cell r="H311" t="str">
            <v>LUNAS</v>
          </cell>
          <cell r="I311" t="str">
            <v>9B</v>
          </cell>
          <cell r="J311">
            <v>44387</v>
          </cell>
          <cell r="K311" t="str">
            <v>V</v>
          </cell>
          <cell r="M311" t="str">
            <v>LUNAS</v>
          </cell>
          <cell r="N311">
            <v>0</v>
          </cell>
          <cell r="O311" t="str">
            <v>9B</v>
          </cell>
          <cell r="P311" t="str">
            <v>V</v>
          </cell>
        </row>
        <row r="312">
          <cell r="B312">
            <v>11372</v>
          </cell>
          <cell r="C312" t="str">
            <v>0065092531</v>
          </cell>
          <cell r="D312" t="str">
            <v>GANESHA ARYADANY</v>
          </cell>
          <cell r="E312" t="str">
            <v>L</v>
          </cell>
          <cell r="F312" t="str">
            <v>L</v>
          </cell>
          <cell r="G312">
            <v>700000</v>
          </cell>
          <cell r="H312" t="str">
            <v>LUNAS</v>
          </cell>
          <cell r="I312" t="str">
            <v>9C</v>
          </cell>
          <cell r="J312">
            <v>44357</v>
          </cell>
          <cell r="M312" t="str">
            <v>LUNAS</v>
          </cell>
          <cell r="N312">
            <v>0</v>
          </cell>
          <cell r="O312" t="str">
            <v>9C</v>
          </cell>
          <cell r="P312" t="str">
            <v>V</v>
          </cell>
        </row>
        <row r="313">
          <cell r="B313">
            <v>11403</v>
          </cell>
          <cell r="C313" t="str">
            <v>0065623324</v>
          </cell>
          <cell r="D313" t="str">
            <v>GENDHIS NUGRAH MAHADEWI</v>
          </cell>
          <cell r="E313" t="str">
            <v>P</v>
          </cell>
          <cell r="G313">
            <v>0</v>
          </cell>
          <cell r="H313" t="str">
            <v/>
          </cell>
          <cell r="I313" t="str">
            <v/>
          </cell>
          <cell r="M313">
            <v>700000</v>
          </cell>
          <cell r="N313">
            <v>700000</v>
          </cell>
          <cell r="O313" t="str">
            <v>9D</v>
          </cell>
          <cell r="P313" t="str">
            <v/>
          </cell>
        </row>
        <row r="314">
          <cell r="B314">
            <v>11509</v>
          </cell>
          <cell r="C314" t="str">
            <v>0063435447</v>
          </cell>
          <cell r="D314" t="str">
            <v>HENDRA SAPUTRA SUGIANTO</v>
          </cell>
          <cell r="E314" t="str">
            <v>L</v>
          </cell>
          <cell r="F314" t="str">
            <v>L</v>
          </cell>
          <cell r="G314">
            <v>700000</v>
          </cell>
          <cell r="H314" t="str">
            <v>LUNAS</v>
          </cell>
          <cell r="I314" t="str">
            <v>9F</v>
          </cell>
          <cell r="J314">
            <v>44375</v>
          </cell>
          <cell r="K314" t="str">
            <v>V</v>
          </cell>
          <cell r="M314" t="str">
            <v>LUNAS</v>
          </cell>
          <cell r="N314">
            <v>0</v>
          </cell>
          <cell r="O314" t="str">
            <v>9F</v>
          </cell>
          <cell r="P314" t="str">
            <v>V</v>
          </cell>
        </row>
        <row r="315">
          <cell r="B315">
            <v>11480</v>
          </cell>
          <cell r="C315" t="str">
            <v>0076359827</v>
          </cell>
          <cell r="D315" t="str">
            <v>INDI MARETA ARTHAMA</v>
          </cell>
          <cell r="E315" t="str">
            <v>P</v>
          </cell>
          <cell r="F315" t="str">
            <v>L</v>
          </cell>
          <cell r="G315">
            <v>700000</v>
          </cell>
          <cell r="H315" t="str">
            <v>LUNAS</v>
          </cell>
          <cell r="I315" t="str">
            <v>9G</v>
          </cell>
          <cell r="J315">
            <v>44383</v>
          </cell>
          <cell r="K315" t="str">
            <v>V</v>
          </cell>
          <cell r="M315" t="str">
            <v>LUNAS</v>
          </cell>
          <cell r="N315">
            <v>0</v>
          </cell>
          <cell r="O315" t="str">
            <v>9G</v>
          </cell>
          <cell r="P315" t="str">
            <v>V</v>
          </cell>
        </row>
        <row r="316">
          <cell r="B316">
            <v>11339</v>
          </cell>
          <cell r="C316" t="str">
            <v>0072311905</v>
          </cell>
          <cell r="D316" t="str">
            <v>KAKA MARDIANSYAH</v>
          </cell>
          <cell r="E316" t="str">
            <v>L</v>
          </cell>
          <cell r="F316" t="str">
            <v>L</v>
          </cell>
          <cell r="G316">
            <v>700000</v>
          </cell>
          <cell r="H316" t="str">
            <v>LUNAS</v>
          </cell>
          <cell r="I316" t="str">
            <v>9H</v>
          </cell>
          <cell r="J316">
            <v>44387</v>
          </cell>
          <cell r="K316" t="str">
            <v>V</v>
          </cell>
          <cell r="M316" t="str">
            <v>LUNAS</v>
          </cell>
          <cell r="N316">
            <v>0</v>
          </cell>
          <cell r="O316" t="str">
            <v>9H</v>
          </cell>
          <cell r="P316" t="str">
            <v>V</v>
          </cell>
        </row>
        <row r="317">
          <cell r="B317">
            <v>11573</v>
          </cell>
          <cell r="C317" t="str">
            <v>0055818776</v>
          </cell>
          <cell r="D317" t="str">
            <v>KARTIKA SARI DEWI AGUSTINA *</v>
          </cell>
          <cell r="E317" t="str">
            <v>P</v>
          </cell>
          <cell r="F317" t="str">
            <v>B</v>
          </cell>
          <cell r="G317">
            <v>200000</v>
          </cell>
          <cell r="H317">
            <v>500000</v>
          </cell>
          <cell r="I317" t="str">
            <v>9A</v>
          </cell>
          <cell r="J317">
            <v>44386</v>
          </cell>
          <cell r="K317" t="str">
            <v>V</v>
          </cell>
          <cell r="M317">
            <v>500000</v>
          </cell>
          <cell r="N317">
            <v>500000</v>
          </cell>
          <cell r="O317" t="str">
            <v>9A</v>
          </cell>
          <cell r="P317" t="str">
            <v>V</v>
          </cell>
        </row>
        <row r="318">
          <cell r="B318">
            <v>11341</v>
          </cell>
          <cell r="C318" t="str">
            <v>0063880446</v>
          </cell>
          <cell r="D318" t="str">
            <v>KURNIA DEWI MASITAH</v>
          </cell>
          <cell r="E318" t="str">
            <v>P</v>
          </cell>
          <cell r="F318" t="str">
            <v>B</v>
          </cell>
          <cell r="G318">
            <v>400000</v>
          </cell>
          <cell r="H318">
            <v>300000</v>
          </cell>
          <cell r="I318" t="str">
            <v>9B</v>
          </cell>
          <cell r="J318">
            <v>44384</v>
          </cell>
          <cell r="K318" t="str">
            <v>V</v>
          </cell>
          <cell r="M318">
            <v>300000</v>
          </cell>
          <cell r="N318">
            <v>300000</v>
          </cell>
          <cell r="O318" t="str">
            <v>9B</v>
          </cell>
          <cell r="P318" t="str">
            <v>V</v>
          </cell>
        </row>
        <row r="319">
          <cell r="B319">
            <v>11484</v>
          </cell>
          <cell r="C319" t="str">
            <v>0075110851</v>
          </cell>
          <cell r="D319" t="str">
            <v>MARCELLA FEBRI RACHMAWATI</v>
          </cell>
          <cell r="E319" t="str">
            <v>P</v>
          </cell>
          <cell r="F319" t="str">
            <v>B</v>
          </cell>
          <cell r="G319">
            <v>300000</v>
          </cell>
          <cell r="H319">
            <v>400000</v>
          </cell>
          <cell r="I319" t="str">
            <v>9C</v>
          </cell>
          <cell r="J319">
            <v>44389</v>
          </cell>
          <cell r="M319">
            <v>400000</v>
          </cell>
          <cell r="N319">
            <v>400000</v>
          </cell>
          <cell r="O319" t="str">
            <v>9C</v>
          </cell>
          <cell r="P319" t="str">
            <v>V</v>
          </cell>
        </row>
        <row r="320">
          <cell r="B320">
            <v>11407</v>
          </cell>
          <cell r="C320" t="str">
            <v>0071088914</v>
          </cell>
          <cell r="D320" t="str">
            <v>MARTASYA DIVA ANGGRAENI</v>
          </cell>
          <cell r="E320" t="str">
            <v>P</v>
          </cell>
          <cell r="G320">
            <v>0</v>
          </cell>
          <cell r="H320" t="str">
            <v/>
          </cell>
          <cell r="I320" t="str">
            <v/>
          </cell>
          <cell r="M320">
            <v>700000</v>
          </cell>
          <cell r="N320">
            <v>700000</v>
          </cell>
          <cell r="O320" t="str">
            <v>9D</v>
          </cell>
          <cell r="P320" t="str">
            <v/>
          </cell>
        </row>
        <row r="321">
          <cell r="B321">
            <v>11514</v>
          </cell>
          <cell r="C321" t="str">
            <v>0077760434</v>
          </cell>
          <cell r="D321" t="str">
            <v>MEITA AZZAHRA HARIANTO</v>
          </cell>
          <cell r="E321" t="str">
            <v>P</v>
          </cell>
          <cell r="F321" t="str">
            <v>L</v>
          </cell>
          <cell r="G321">
            <v>700000</v>
          </cell>
          <cell r="H321" t="str">
            <v>LUNAS</v>
          </cell>
          <cell r="I321" t="str">
            <v>9F</v>
          </cell>
          <cell r="J321">
            <v>44378</v>
          </cell>
          <cell r="K321" t="str">
            <v>V</v>
          </cell>
          <cell r="M321" t="str">
            <v>LUNAS</v>
          </cell>
          <cell r="N321">
            <v>0</v>
          </cell>
          <cell r="O321" t="str">
            <v>9F</v>
          </cell>
          <cell r="P321" t="str">
            <v>V</v>
          </cell>
        </row>
        <row r="322">
          <cell r="B322">
            <v>11516</v>
          </cell>
          <cell r="C322" t="str">
            <v>0066410687</v>
          </cell>
          <cell r="D322" t="str">
            <v>MUHAMMAD KHUSNUL YAKIN</v>
          </cell>
          <cell r="E322" t="str">
            <v>L</v>
          </cell>
          <cell r="F322" t="str">
            <v>L</v>
          </cell>
          <cell r="G322">
            <v>700000</v>
          </cell>
          <cell r="H322" t="str">
            <v>LUNAS</v>
          </cell>
          <cell r="I322" t="str">
            <v>9G</v>
          </cell>
          <cell r="J322">
            <v>44383</v>
          </cell>
          <cell r="K322" t="str">
            <v>V</v>
          </cell>
          <cell r="M322" t="str">
            <v>LUNAS</v>
          </cell>
          <cell r="N322">
            <v>0</v>
          </cell>
          <cell r="O322" t="str">
            <v>9G</v>
          </cell>
          <cell r="P322" t="str">
            <v>V</v>
          </cell>
        </row>
        <row r="323">
          <cell r="B323">
            <v>11378</v>
          </cell>
          <cell r="C323" t="str">
            <v>0065081887</v>
          </cell>
          <cell r="D323" t="str">
            <v>MUHAMMAD LUNGGUHNE PANGESTU</v>
          </cell>
          <cell r="E323" t="str">
            <v>L</v>
          </cell>
          <cell r="F323" t="str">
            <v>L</v>
          </cell>
          <cell r="G323">
            <v>700000</v>
          </cell>
          <cell r="H323" t="str">
            <v>LUNAS</v>
          </cell>
          <cell r="I323" t="str">
            <v>9H</v>
          </cell>
          <cell r="J323">
            <v>44384</v>
          </cell>
          <cell r="K323" t="str">
            <v>V</v>
          </cell>
          <cell r="M323" t="str">
            <v>LUNAS</v>
          </cell>
          <cell r="N323">
            <v>0</v>
          </cell>
          <cell r="O323" t="str">
            <v>9H</v>
          </cell>
          <cell r="P323" t="str">
            <v>V</v>
          </cell>
        </row>
        <row r="324">
          <cell r="B324">
            <v>11492</v>
          </cell>
          <cell r="C324" t="str">
            <v>0063015342</v>
          </cell>
          <cell r="D324" t="str">
            <v>MUHAMMAD SAHRUL ILHAM</v>
          </cell>
          <cell r="E324" t="str">
            <v>L</v>
          </cell>
          <cell r="F324" t="str">
            <v>B</v>
          </cell>
          <cell r="G324">
            <v>350000</v>
          </cell>
          <cell r="H324">
            <v>350000</v>
          </cell>
          <cell r="I324" t="str">
            <v>9A</v>
          </cell>
          <cell r="J324">
            <v>44376</v>
          </cell>
          <cell r="K324" t="str">
            <v>V</v>
          </cell>
          <cell r="M324">
            <v>350000</v>
          </cell>
          <cell r="N324">
            <v>350000</v>
          </cell>
          <cell r="O324" t="str">
            <v>9A</v>
          </cell>
          <cell r="P324" t="str">
            <v>V</v>
          </cell>
        </row>
        <row r="325">
          <cell r="B325">
            <v>11412</v>
          </cell>
          <cell r="C325" t="str">
            <v>0072212789</v>
          </cell>
          <cell r="D325" t="str">
            <v>MUHAMMAD WILDAN ROZAQ</v>
          </cell>
          <cell r="E325" t="str">
            <v>L</v>
          </cell>
          <cell r="F325" t="str">
            <v>L</v>
          </cell>
          <cell r="G325">
            <v>700000</v>
          </cell>
          <cell r="H325" t="str">
            <v>LUNAS</v>
          </cell>
          <cell r="I325" t="str">
            <v>9B</v>
          </cell>
          <cell r="J325">
            <v>44358</v>
          </cell>
          <cell r="M325" t="str">
            <v>LUNAS</v>
          </cell>
          <cell r="N325">
            <v>0</v>
          </cell>
          <cell r="O325" t="str">
            <v>9B</v>
          </cell>
          <cell r="P325" t="str">
            <v>V</v>
          </cell>
        </row>
        <row r="326">
          <cell r="B326">
            <v>11347</v>
          </cell>
          <cell r="C326" t="str">
            <v>0069341933</v>
          </cell>
          <cell r="D326" t="str">
            <v>NADIYATUL HUSNA NIPARDA</v>
          </cell>
          <cell r="E326" t="str">
            <v>P</v>
          </cell>
          <cell r="F326" t="str">
            <v>L</v>
          </cell>
          <cell r="G326">
            <v>700000</v>
          </cell>
          <cell r="H326" t="str">
            <v>LUNAS</v>
          </cell>
          <cell r="I326" t="str">
            <v>9C</v>
          </cell>
          <cell r="J326">
            <v>44382</v>
          </cell>
          <cell r="K326" t="str">
            <v>V</v>
          </cell>
          <cell r="M326" t="str">
            <v>LUNAS</v>
          </cell>
          <cell r="N326">
            <v>0</v>
          </cell>
          <cell r="O326" t="str">
            <v>9C</v>
          </cell>
          <cell r="P326" t="str">
            <v>V</v>
          </cell>
        </row>
        <row r="327">
          <cell r="B327">
            <v>11493</v>
          </cell>
          <cell r="C327" t="str">
            <v>0068656698</v>
          </cell>
          <cell r="D327" t="str">
            <v>NUR FUADI ZIDANI ADANI</v>
          </cell>
          <cell r="E327" t="str">
            <v>L</v>
          </cell>
          <cell r="F327" t="str">
            <v>B</v>
          </cell>
          <cell r="G327">
            <v>500000</v>
          </cell>
          <cell r="H327">
            <v>200000</v>
          </cell>
          <cell r="I327" t="str">
            <v>9D</v>
          </cell>
          <cell r="J327">
            <v>44376</v>
          </cell>
          <cell r="M327">
            <v>200000</v>
          </cell>
          <cell r="N327">
            <v>200000</v>
          </cell>
          <cell r="O327" t="str">
            <v>9D</v>
          </cell>
          <cell r="P327" t="str">
            <v>V</v>
          </cell>
        </row>
        <row r="328">
          <cell r="B328">
            <v>11554</v>
          </cell>
          <cell r="C328" t="str">
            <v>0067034835</v>
          </cell>
          <cell r="D328" t="str">
            <v>PANJI CHANDRA KUSUMA</v>
          </cell>
          <cell r="E328" t="str">
            <v>L</v>
          </cell>
          <cell r="F328" t="str">
            <v>L</v>
          </cell>
          <cell r="G328">
            <v>700000</v>
          </cell>
          <cell r="H328" t="str">
            <v>LUNAS</v>
          </cell>
          <cell r="I328" t="str">
            <v>9F</v>
          </cell>
          <cell r="J328">
            <v>44382</v>
          </cell>
          <cell r="K328" t="str">
            <v>V</v>
          </cell>
          <cell r="M328" t="str">
            <v>LUNAS</v>
          </cell>
          <cell r="N328">
            <v>0</v>
          </cell>
          <cell r="O328" t="str">
            <v>9F</v>
          </cell>
          <cell r="P328" t="str">
            <v>V</v>
          </cell>
        </row>
        <row r="329">
          <cell r="B329">
            <v>11418</v>
          </cell>
          <cell r="C329" t="str">
            <v>0067621856</v>
          </cell>
          <cell r="D329" t="str">
            <v>PUTRI LEONA AMALIA</v>
          </cell>
          <cell r="E329" t="str">
            <v>P</v>
          </cell>
          <cell r="F329" t="str">
            <v>L</v>
          </cell>
          <cell r="G329">
            <v>700000</v>
          </cell>
          <cell r="H329" t="str">
            <v>LUNAS</v>
          </cell>
          <cell r="I329" t="str">
            <v>9G</v>
          </cell>
          <cell r="J329">
            <v>44379</v>
          </cell>
          <cell r="M329" t="str">
            <v>LUNAS</v>
          </cell>
          <cell r="N329">
            <v>0</v>
          </cell>
          <cell r="O329" t="str">
            <v>9G</v>
          </cell>
          <cell r="P329" t="str">
            <v>V</v>
          </cell>
        </row>
        <row r="330">
          <cell r="B330">
            <v>11424</v>
          </cell>
          <cell r="C330" t="str">
            <v>0063591664</v>
          </cell>
          <cell r="D330" t="str">
            <v>SALWA AULIA RAHMA DEWI</v>
          </cell>
          <cell r="E330" t="str">
            <v>P</v>
          </cell>
          <cell r="F330" t="str">
            <v>L</v>
          </cell>
          <cell r="G330">
            <v>700000</v>
          </cell>
          <cell r="H330" t="str">
            <v>LUNAS</v>
          </cell>
          <cell r="I330" t="str">
            <v>9H</v>
          </cell>
          <cell r="J330">
            <v>44358</v>
          </cell>
          <cell r="M330" t="str">
            <v>LUNAS</v>
          </cell>
          <cell r="N330">
            <v>0</v>
          </cell>
          <cell r="O330" t="str">
            <v>9H</v>
          </cell>
          <cell r="P330" t="str">
            <v>V</v>
          </cell>
        </row>
        <row r="331">
          <cell r="B331">
            <v>11561</v>
          </cell>
          <cell r="C331" t="str">
            <v>0076722934</v>
          </cell>
          <cell r="D331" t="str">
            <v>SALZABILLA SETYA NIRWANA</v>
          </cell>
          <cell r="E331" t="str">
            <v>P</v>
          </cell>
          <cell r="F331" t="str">
            <v>L</v>
          </cell>
          <cell r="G331">
            <v>700000</v>
          </cell>
          <cell r="H331" t="str">
            <v>LUNAS</v>
          </cell>
          <cell r="I331" t="str">
            <v>9A</v>
          </cell>
          <cell r="J331">
            <v>44387</v>
          </cell>
          <cell r="K331" t="str">
            <v>V</v>
          </cell>
          <cell r="M331" t="str">
            <v>LUNAS</v>
          </cell>
          <cell r="N331">
            <v>0</v>
          </cell>
          <cell r="O331" t="str">
            <v>9A</v>
          </cell>
          <cell r="P331" t="str">
            <v>V</v>
          </cell>
        </row>
        <row r="332">
          <cell r="B332">
            <v>11497</v>
          </cell>
          <cell r="C332" t="str">
            <v>0067723394</v>
          </cell>
          <cell r="D332" t="str">
            <v>SASTRA DHEWANGGA</v>
          </cell>
          <cell r="G332">
            <v>0</v>
          </cell>
          <cell r="H332" t="str">
            <v/>
          </cell>
          <cell r="I332" t="str">
            <v/>
          </cell>
          <cell r="M332">
            <v>700000</v>
          </cell>
          <cell r="N332">
            <v>700000</v>
          </cell>
          <cell r="O332" t="e">
            <v>#N/A</v>
          </cell>
          <cell r="P332" t="str">
            <v/>
          </cell>
        </row>
        <row r="333">
          <cell r="B333">
            <v>11462</v>
          </cell>
          <cell r="C333" t="str">
            <v>0075263258</v>
          </cell>
          <cell r="D333" t="str">
            <v>STEVEN CHANDRA PUTRA ARDIANSYAH</v>
          </cell>
          <cell r="E333" t="str">
            <v>L</v>
          </cell>
          <cell r="F333" t="str">
            <v>B</v>
          </cell>
          <cell r="G333">
            <v>350000</v>
          </cell>
          <cell r="H333">
            <v>350000</v>
          </cell>
          <cell r="I333" t="str">
            <v>9C</v>
          </cell>
          <cell r="J333">
            <v>44386</v>
          </cell>
          <cell r="M333">
            <v>350000</v>
          </cell>
          <cell r="N333">
            <v>350000</v>
          </cell>
          <cell r="O333" t="str">
            <v>9C</v>
          </cell>
          <cell r="P333" t="str">
            <v>V</v>
          </cell>
        </row>
        <row r="334">
          <cell r="B334">
            <v>11325</v>
          </cell>
          <cell r="C334" t="str">
            <v>0067394896</v>
          </cell>
          <cell r="D334" t="str">
            <v>SYAHDEWA ISLAMY PUTRA AFANDI</v>
          </cell>
          <cell r="E334" t="str">
            <v>L</v>
          </cell>
          <cell r="F334" t="str">
            <v>L</v>
          </cell>
          <cell r="G334">
            <v>700000</v>
          </cell>
          <cell r="H334" t="str">
            <v>LUNAS</v>
          </cell>
          <cell r="I334" t="str">
            <v>9D</v>
          </cell>
          <cell r="J334">
            <v>44358</v>
          </cell>
          <cell r="M334" t="str">
            <v>LUNAS</v>
          </cell>
          <cell r="N334">
            <v>0</v>
          </cell>
          <cell r="O334" t="str">
            <v>9D</v>
          </cell>
          <cell r="P334" t="str">
            <v>V</v>
          </cell>
        </row>
        <row r="335">
          <cell r="B335">
            <v>11389</v>
          </cell>
          <cell r="C335" t="str">
            <v>0061567665</v>
          </cell>
          <cell r="D335" t="str">
            <v>TIO WIBIKSONO</v>
          </cell>
          <cell r="E335" t="str">
            <v>L</v>
          </cell>
          <cell r="F335" t="str">
            <v>L</v>
          </cell>
          <cell r="G335">
            <v>700000</v>
          </cell>
          <cell r="H335" t="str">
            <v>LUNAS</v>
          </cell>
          <cell r="I335" t="str">
            <v>9A</v>
          </cell>
          <cell r="J335">
            <v>44384</v>
          </cell>
          <cell r="M335" t="str">
            <v>LUNAS</v>
          </cell>
          <cell r="N335">
            <v>0</v>
          </cell>
          <cell r="O335" t="str">
            <v>9A</v>
          </cell>
          <cell r="P335" t="str">
            <v>V</v>
          </cell>
        </row>
        <row r="336">
          <cell r="B336">
            <v>11565</v>
          </cell>
          <cell r="C336" t="str">
            <v>0064733920</v>
          </cell>
          <cell r="D336" t="str">
            <v>ZAHRA MAULIDINI HABIBAH</v>
          </cell>
          <cell r="E336" t="str">
            <v>P</v>
          </cell>
          <cell r="F336" t="str">
            <v>L</v>
          </cell>
          <cell r="G336">
            <v>700000</v>
          </cell>
          <cell r="H336" t="str">
            <v>LUNAS</v>
          </cell>
          <cell r="I336" t="str">
            <v>9G</v>
          </cell>
          <cell r="J336">
            <v>44384</v>
          </cell>
          <cell r="K336" t="str">
            <v>V</v>
          </cell>
          <cell r="M336" t="str">
            <v>LUNAS</v>
          </cell>
          <cell r="N336">
            <v>0</v>
          </cell>
          <cell r="O336" t="str">
            <v>9G</v>
          </cell>
          <cell r="P336" t="str">
            <v>V</v>
          </cell>
        </row>
        <row r="337">
          <cell r="B337">
            <v>11463</v>
          </cell>
          <cell r="C337" t="str">
            <v>0067622783</v>
          </cell>
          <cell r="D337" t="str">
            <v>ZAKY ANANTA RABBANI WIDYATMOKO</v>
          </cell>
          <cell r="E337" t="str">
            <v>L</v>
          </cell>
          <cell r="F337" t="str">
            <v>L</v>
          </cell>
          <cell r="G337">
            <v>700000</v>
          </cell>
          <cell r="H337" t="str">
            <v>LUNAS</v>
          </cell>
          <cell r="I337" t="str">
            <v>9H</v>
          </cell>
          <cell r="J337">
            <v>44385</v>
          </cell>
          <cell r="K337" t="str">
            <v>V</v>
          </cell>
          <cell r="M337" t="str">
            <v>LUNAS</v>
          </cell>
          <cell r="N337">
            <v>0</v>
          </cell>
          <cell r="O337" t="str">
            <v>9H</v>
          </cell>
          <cell r="P337" t="str">
            <v>V</v>
          </cell>
        </row>
        <row r="338">
          <cell r="B338">
            <v>11787</v>
          </cell>
          <cell r="C338" t="str">
            <v>0067598322</v>
          </cell>
          <cell r="D338" t="str">
            <v>ZAHRAH KAMILAH NUR 'AINI</v>
          </cell>
          <cell r="E338" t="str">
            <v>P</v>
          </cell>
          <cell r="F338" t="str">
            <v>L</v>
          </cell>
          <cell r="G338">
            <v>700000</v>
          </cell>
          <cell r="H338" t="str">
            <v>LUNAS</v>
          </cell>
          <cell r="I338" t="str">
            <v>9D</v>
          </cell>
          <cell r="J338">
            <v>44386</v>
          </cell>
          <cell r="K338" t="str">
            <v>V</v>
          </cell>
          <cell r="M338" t="str">
            <v>LUNAS</v>
          </cell>
          <cell r="N338">
            <v>0</v>
          </cell>
          <cell r="O338" t="str">
            <v>9D</v>
          </cell>
          <cell r="P338" t="str">
            <v>V</v>
          </cell>
        </row>
        <row r="339">
          <cell r="M339">
            <v>700000</v>
          </cell>
          <cell r="N339">
            <v>700000</v>
          </cell>
          <cell r="O339" t="e">
            <v>#N/A</v>
          </cell>
          <cell r="P339" t="str">
            <v/>
          </cell>
        </row>
        <row r="343">
          <cell r="D343" t="str">
            <v>DU</v>
          </cell>
          <cell r="F343">
            <v>32</v>
          </cell>
        </row>
        <row r="348">
          <cell r="B348" t="str">
            <v>L =</v>
          </cell>
          <cell r="C348">
            <v>17</v>
          </cell>
          <cell r="I348" t="str">
            <v>Wali Kelas,</v>
          </cell>
        </row>
        <row r="349">
          <cell r="B349" t="str">
            <v>P =</v>
          </cell>
          <cell r="C349">
            <v>18</v>
          </cell>
        </row>
        <row r="350">
          <cell r="B350" t="str">
            <v>JML =</v>
          </cell>
          <cell r="C350">
            <v>35</v>
          </cell>
        </row>
        <row r="352">
          <cell r="I352" t="str">
            <v>KI NARTO, S.PdI, M.M</v>
          </cell>
        </row>
        <row r="375">
          <cell r="B375" t="str">
            <v>8F</v>
          </cell>
        </row>
        <row r="376">
          <cell r="B376" t="str">
            <v>NIS</v>
          </cell>
          <cell r="C376" t="str">
            <v>NISN</v>
          </cell>
          <cell r="D376" t="str">
            <v>NAMA SISWA</v>
          </cell>
          <cell r="E376" t="str">
            <v>L/P</v>
          </cell>
          <cell r="F376" t="str">
            <v>DU</v>
          </cell>
          <cell r="G376" t="str">
            <v>RP</v>
          </cell>
          <cell r="H376" t="str">
            <v>KEKURANGAN</v>
          </cell>
          <cell r="I376" t="str">
            <v>KLS BARU</v>
          </cell>
          <cell r="J376" t="str">
            <v>TGL DU</v>
          </cell>
          <cell r="K376" t="str">
            <v>RAPOT</v>
          </cell>
          <cell r="M376" t="str">
            <v>KEKURANGAN</v>
          </cell>
          <cell r="O376" t="str">
            <v>KLS BARU</v>
          </cell>
          <cell r="P376" t="str">
            <v>sdh DU</v>
          </cell>
        </row>
        <row r="377">
          <cell r="B377">
            <v>11327</v>
          </cell>
          <cell r="C377" t="str">
            <v>0073951074</v>
          </cell>
          <cell r="D377" t="str">
            <v>ABEL PUTRA ZAKY</v>
          </cell>
          <cell r="E377" t="str">
            <v>L</v>
          </cell>
          <cell r="F377" t="str">
            <v>L</v>
          </cell>
          <cell r="G377">
            <v>700000</v>
          </cell>
          <cell r="H377" t="str">
            <v>LUNAS</v>
          </cell>
          <cell r="I377" t="str">
            <v>9A</v>
          </cell>
          <cell r="J377">
            <v>44387</v>
          </cell>
          <cell r="K377" t="str">
            <v>V</v>
          </cell>
          <cell r="M377" t="str">
            <v>LUNAS</v>
          </cell>
          <cell r="N377">
            <v>0</v>
          </cell>
          <cell r="O377" t="str">
            <v>9A</v>
          </cell>
          <cell r="P377" t="str">
            <v>V</v>
          </cell>
        </row>
        <row r="378">
          <cell r="B378">
            <v>11393</v>
          </cell>
          <cell r="C378" t="str">
            <v>0068366921</v>
          </cell>
          <cell r="D378" t="str">
            <v>ADEYANG PAWANG SAPUTRA</v>
          </cell>
          <cell r="E378" t="str">
            <v>L</v>
          </cell>
          <cell r="F378" t="str">
            <v>B</v>
          </cell>
          <cell r="G378">
            <v>500000</v>
          </cell>
          <cell r="H378">
            <v>200000</v>
          </cell>
          <cell r="I378" t="str">
            <v>9B</v>
          </cell>
          <cell r="J378">
            <v>44375</v>
          </cell>
          <cell r="K378" t="str">
            <v>V</v>
          </cell>
          <cell r="M378">
            <v>200000</v>
          </cell>
          <cell r="N378">
            <v>200000</v>
          </cell>
          <cell r="O378" t="str">
            <v>9B</v>
          </cell>
          <cell r="P378" t="str">
            <v>V</v>
          </cell>
        </row>
        <row r="379">
          <cell r="B379">
            <v>11329</v>
          </cell>
          <cell r="C379" t="str">
            <v>0063683546</v>
          </cell>
          <cell r="D379" t="str">
            <v>AGRA RAJASA ANEIRA</v>
          </cell>
          <cell r="E379" t="str">
            <v>L</v>
          </cell>
          <cell r="F379" t="str">
            <v>L</v>
          </cell>
          <cell r="G379">
            <v>700000</v>
          </cell>
          <cell r="H379" t="str">
            <v>LUNAS</v>
          </cell>
          <cell r="I379" t="str">
            <v>9C</v>
          </cell>
          <cell r="J379">
            <v>44379</v>
          </cell>
          <cell r="K379" t="str">
            <v>V</v>
          </cell>
          <cell r="M379" t="str">
            <v>LUNAS</v>
          </cell>
          <cell r="N379">
            <v>0</v>
          </cell>
          <cell r="O379" t="str">
            <v>9C</v>
          </cell>
          <cell r="P379" t="str">
            <v>V</v>
          </cell>
        </row>
        <row r="380">
          <cell r="B380">
            <v>11465</v>
          </cell>
          <cell r="C380" t="str">
            <v>0067853651</v>
          </cell>
          <cell r="D380" t="str">
            <v>AHMAD VICKY ZULFIKAR</v>
          </cell>
          <cell r="E380" t="str">
            <v>L</v>
          </cell>
          <cell r="F380" t="str">
            <v>L</v>
          </cell>
          <cell r="G380">
            <v>700000</v>
          </cell>
          <cell r="H380" t="str">
            <v>LUNAS</v>
          </cell>
          <cell r="I380" t="str">
            <v>9D</v>
          </cell>
          <cell r="J380">
            <v>44389</v>
          </cell>
          <cell r="K380" t="str">
            <v>V</v>
          </cell>
          <cell r="M380" t="str">
            <v>LUNAS</v>
          </cell>
          <cell r="N380">
            <v>0</v>
          </cell>
          <cell r="O380" t="str">
            <v>9D</v>
          </cell>
          <cell r="P380" t="str">
            <v>V</v>
          </cell>
        </row>
        <row r="381">
          <cell r="B381">
            <v>11536</v>
          </cell>
          <cell r="C381" t="str">
            <v>0071817546</v>
          </cell>
          <cell r="D381" t="str">
            <v>AMEILIA NI'MATUZZAHRA</v>
          </cell>
          <cell r="E381" t="str">
            <v>P</v>
          </cell>
          <cell r="F381" t="str">
            <v>L</v>
          </cell>
          <cell r="G381">
            <v>700000</v>
          </cell>
          <cell r="H381" t="str">
            <v>LUNAS</v>
          </cell>
          <cell r="I381" t="str">
            <v>9E</v>
          </cell>
          <cell r="J381">
            <v>44387</v>
          </cell>
          <cell r="K381" t="str">
            <v>V</v>
          </cell>
          <cell r="M381" t="str">
            <v>LUNAS</v>
          </cell>
          <cell r="N381">
            <v>0</v>
          </cell>
          <cell r="O381" t="str">
            <v>9E</v>
          </cell>
          <cell r="P381" t="str">
            <v>V</v>
          </cell>
        </row>
        <row r="382">
          <cell r="B382">
            <v>11362</v>
          </cell>
          <cell r="C382" t="str">
            <v>0069531236</v>
          </cell>
          <cell r="D382" t="str">
            <v>ANDRA RIZKY KURNIAWAN</v>
          </cell>
          <cell r="E382" t="str">
            <v>L</v>
          </cell>
          <cell r="F382" t="str">
            <v>B</v>
          </cell>
          <cell r="G382">
            <v>200000</v>
          </cell>
          <cell r="H382">
            <v>500000</v>
          </cell>
          <cell r="I382" t="str">
            <v>9G</v>
          </cell>
          <cell r="J382">
            <v>44387</v>
          </cell>
          <cell r="K382" t="str">
            <v>V</v>
          </cell>
          <cell r="M382">
            <v>500000</v>
          </cell>
          <cell r="N382">
            <v>500000</v>
          </cell>
          <cell r="O382" t="str">
            <v>9G</v>
          </cell>
          <cell r="P382" t="str">
            <v>V</v>
          </cell>
        </row>
        <row r="383">
          <cell r="B383">
            <v>11330</v>
          </cell>
          <cell r="C383" t="str">
            <v>0076841350</v>
          </cell>
          <cell r="D383" t="str">
            <v>ANGGRIANSYAH WINDI RIDISYAHPUTRA</v>
          </cell>
          <cell r="E383" t="str">
            <v>L</v>
          </cell>
          <cell r="G383">
            <v>0</v>
          </cell>
          <cell r="H383" t="str">
            <v/>
          </cell>
          <cell r="I383" t="str">
            <v/>
          </cell>
          <cell r="M383">
            <v>700000</v>
          </cell>
          <cell r="N383">
            <v>700000</v>
          </cell>
          <cell r="O383" t="str">
            <v>9H</v>
          </cell>
          <cell r="P383" t="str">
            <v/>
          </cell>
        </row>
        <row r="384">
          <cell r="B384">
            <v>11469</v>
          </cell>
          <cell r="C384" t="str">
            <v>0071058174</v>
          </cell>
          <cell r="D384" t="str">
            <v>ATSALATSA FIASSYLANA FAQIHA HIDAYAH</v>
          </cell>
          <cell r="E384" t="str">
            <v>P</v>
          </cell>
          <cell r="F384" t="str">
            <v>L</v>
          </cell>
          <cell r="G384">
            <v>700000</v>
          </cell>
          <cell r="H384" t="str">
            <v>LUNAS</v>
          </cell>
          <cell r="I384" t="str">
            <v>9A</v>
          </cell>
          <cell r="J384">
            <v>44383</v>
          </cell>
          <cell r="M384" t="str">
            <v>LUNAS</v>
          </cell>
          <cell r="N384">
            <v>0</v>
          </cell>
          <cell r="O384" t="str">
            <v>9A</v>
          </cell>
          <cell r="P384" t="str">
            <v>V</v>
          </cell>
        </row>
        <row r="385">
          <cell r="B385">
            <v>11541</v>
          </cell>
          <cell r="C385" t="str">
            <v>0064658963</v>
          </cell>
          <cell r="D385" t="str">
            <v>DEVARA GIAN RAMADHAN PRATAMA</v>
          </cell>
          <cell r="E385" t="str">
            <v>L</v>
          </cell>
          <cell r="F385" t="str">
            <v>L</v>
          </cell>
          <cell r="G385">
            <v>700000</v>
          </cell>
          <cell r="H385" t="str">
            <v>LUNAS</v>
          </cell>
          <cell r="I385" t="str">
            <v>9B</v>
          </cell>
          <cell r="J385">
            <v>44383</v>
          </cell>
          <cell r="K385" t="str">
            <v>V</v>
          </cell>
          <cell r="M385" t="str">
            <v>LUNAS</v>
          </cell>
          <cell r="N385">
            <v>0</v>
          </cell>
          <cell r="O385" t="str">
            <v>9B</v>
          </cell>
          <cell r="P385" t="str">
            <v>V</v>
          </cell>
        </row>
        <row r="386">
          <cell r="B386">
            <v>11302</v>
          </cell>
          <cell r="C386" t="str">
            <v>0074835281</v>
          </cell>
          <cell r="D386" t="str">
            <v>ERIN PRAMUDYA APRILIA WULANDARI</v>
          </cell>
          <cell r="E386" t="str">
            <v>P</v>
          </cell>
          <cell r="F386" t="str">
            <v>L</v>
          </cell>
          <cell r="G386">
            <v>700000</v>
          </cell>
          <cell r="H386" t="str">
            <v>LUNAS</v>
          </cell>
          <cell r="I386" t="str">
            <v>9C</v>
          </cell>
          <cell r="J386">
            <v>44375</v>
          </cell>
          <cell r="K386" t="str">
            <v>V</v>
          </cell>
          <cell r="M386" t="str">
            <v>LUNAS</v>
          </cell>
          <cell r="N386">
            <v>0</v>
          </cell>
          <cell r="O386" t="str">
            <v>9C</v>
          </cell>
          <cell r="P386" t="str">
            <v>V</v>
          </cell>
        </row>
        <row r="387">
          <cell r="B387">
            <v>11399</v>
          </cell>
          <cell r="C387" t="str">
            <v>0066360081</v>
          </cell>
          <cell r="D387" t="str">
            <v>EVAN RIFKI ABDILLAH</v>
          </cell>
          <cell r="E387" t="str">
            <v>L</v>
          </cell>
          <cell r="F387" t="str">
            <v>L</v>
          </cell>
          <cell r="G387">
            <v>700000</v>
          </cell>
          <cell r="H387" t="str">
            <v>LUNAS</v>
          </cell>
          <cell r="I387" t="str">
            <v>9D</v>
          </cell>
          <cell r="J387">
            <v>44384</v>
          </cell>
          <cell r="K387" t="str">
            <v>V</v>
          </cell>
          <cell r="M387" t="str">
            <v>LUNAS</v>
          </cell>
          <cell r="N387">
            <v>0</v>
          </cell>
          <cell r="O387" t="str">
            <v>9D</v>
          </cell>
          <cell r="P387" t="str">
            <v>V</v>
          </cell>
        </row>
        <row r="388">
          <cell r="B388">
            <v>11566</v>
          </cell>
          <cell r="C388" t="str">
            <v>0078706099</v>
          </cell>
          <cell r="D388" t="str">
            <v>FATTAN ADITYA PUTRA DIRGANTARA</v>
          </cell>
          <cell r="E388" t="str">
            <v>L</v>
          </cell>
          <cell r="F388" t="str">
            <v>L</v>
          </cell>
          <cell r="G388">
            <v>700000</v>
          </cell>
          <cell r="H388" t="str">
            <v>LUNAS</v>
          </cell>
          <cell r="I388" t="str">
            <v>9E</v>
          </cell>
          <cell r="J388">
            <v>44389</v>
          </cell>
          <cell r="K388" t="str">
            <v>V</v>
          </cell>
          <cell r="M388" t="str">
            <v>LUNAS</v>
          </cell>
          <cell r="N388">
            <v>0</v>
          </cell>
          <cell r="O388" t="str">
            <v>9E</v>
          </cell>
          <cell r="P388" t="str">
            <v>V</v>
          </cell>
        </row>
        <row r="389">
          <cell r="B389">
            <v>11440</v>
          </cell>
          <cell r="C389" t="str">
            <v>0079900266</v>
          </cell>
          <cell r="D389" t="str">
            <v>HANNAH</v>
          </cell>
          <cell r="E389" t="str">
            <v>P</v>
          </cell>
          <cell r="G389">
            <v>0</v>
          </cell>
          <cell r="H389" t="str">
            <v/>
          </cell>
          <cell r="I389" t="str">
            <v/>
          </cell>
          <cell r="M389">
            <v>700000</v>
          </cell>
          <cell r="N389">
            <v>700000</v>
          </cell>
          <cell r="O389" t="str">
            <v>9G</v>
          </cell>
          <cell r="P389" t="str">
            <v/>
          </cell>
        </row>
        <row r="390">
          <cell r="B390">
            <v>11405</v>
          </cell>
          <cell r="C390" t="str">
            <v>0061746312</v>
          </cell>
          <cell r="D390" t="str">
            <v>IVANA WIDYA FAWNIA</v>
          </cell>
          <cell r="E390" t="str">
            <v>P</v>
          </cell>
          <cell r="F390" t="str">
            <v>L</v>
          </cell>
          <cell r="G390">
            <v>700000</v>
          </cell>
          <cell r="H390" t="str">
            <v>LUNAS</v>
          </cell>
          <cell r="I390" t="str">
            <v>9H</v>
          </cell>
          <cell r="J390">
            <v>44382</v>
          </cell>
          <cell r="K390" t="str">
            <v>V</v>
          </cell>
          <cell r="M390" t="str">
            <v>LUNAS</v>
          </cell>
          <cell r="N390">
            <v>0</v>
          </cell>
          <cell r="O390" t="str">
            <v>9H</v>
          </cell>
          <cell r="P390" t="str">
            <v>V</v>
          </cell>
        </row>
        <row r="391">
          <cell r="B391">
            <v>11338</v>
          </cell>
          <cell r="C391" t="str">
            <v>0074241943</v>
          </cell>
          <cell r="D391" t="str">
            <v>JENICSON COCOLEO FATIMA DE JESUS MARTINS</v>
          </cell>
          <cell r="E391" t="str">
            <v>L</v>
          </cell>
          <cell r="F391" t="str">
            <v>L</v>
          </cell>
          <cell r="G391">
            <v>700000</v>
          </cell>
          <cell r="H391" t="str">
            <v>LUNAS</v>
          </cell>
          <cell r="I391" t="str">
            <v>9A</v>
          </cell>
          <cell r="J391">
            <v>44389</v>
          </cell>
          <cell r="M391" t="str">
            <v>LUNAS</v>
          </cell>
          <cell r="N391">
            <v>0</v>
          </cell>
          <cell r="O391" t="str">
            <v>9A</v>
          </cell>
          <cell r="P391" t="str">
            <v>V</v>
          </cell>
        </row>
        <row r="392">
          <cell r="B392">
            <v>11441</v>
          </cell>
          <cell r="C392" t="str">
            <v>0069951166</v>
          </cell>
          <cell r="D392" t="str">
            <v>JULVIYEN EWEN RAMADHANI</v>
          </cell>
          <cell r="E392" t="str">
            <v>P</v>
          </cell>
          <cell r="F392" t="str">
            <v>L</v>
          </cell>
          <cell r="G392">
            <v>700000</v>
          </cell>
          <cell r="H392" t="str">
            <v>LUNAS</v>
          </cell>
          <cell r="I392" t="str">
            <v>9B</v>
          </cell>
          <cell r="J392">
            <v>44368</v>
          </cell>
          <cell r="K392" t="str">
            <v>V</v>
          </cell>
          <cell r="M392" t="str">
            <v>LUNAS</v>
          </cell>
          <cell r="N392">
            <v>0</v>
          </cell>
          <cell r="O392" t="str">
            <v>9B</v>
          </cell>
          <cell r="P392" t="str">
            <v>V</v>
          </cell>
        </row>
        <row r="393">
          <cell r="B393">
            <v>11550</v>
          </cell>
          <cell r="C393" t="str">
            <v>0072123919</v>
          </cell>
          <cell r="D393" t="str">
            <v>KHANZANIA NAURA ARINOV</v>
          </cell>
          <cell r="E393" t="str">
            <v>P</v>
          </cell>
          <cell r="F393" t="str">
            <v>B</v>
          </cell>
          <cell r="G393">
            <v>525000</v>
          </cell>
          <cell r="H393">
            <v>175000</v>
          </cell>
          <cell r="I393" t="str">
            <v>9C</v>
          </cell>
          <cell r="J393">
            <v>44384</v>
          </cell>
          <cell r="K393" t="str">
            <v>V</v>
          </cell>
          <cell r="M393">
            <v>175000</v>
          </cell>
          <cell r="N393">
            <v>175000</v>
          </cell>
          <cell r="O393" t="str">
            <v>9C</v>
          </cell>
          <cell r="P393" t="str">
            <v>V</v>
          </cell>
        </row>
        <row r="394">
          <cell r="B394">
            <v>11377</v>
          </cell>
          <cell r="C394" t="str">
            <v>0062110415</v>
          </cell>
          <cell r="D394" t="str">
            <v>MOHAMAD DIKA FIRMANSYAH</v>
          </cell>
          <cell r="E394" t="str">
            <v>L</v>
          </cell>
          <cell r="F394" t="str">
            <v>L</v>
          </cell>
          <cell r="G394">
            <v>700000</v>
          </cell>
          <cell r="H394" t="str">
            <v>LUNAS</v>
          </cell>
          <cell r="I394" t="str">
            <v>9D</v>
          </cell>
          <cell r="J394">
            <v>44386</v>
          </cell>
          <cell r="K394" t="str">
            <v>V</v>
          </cell>
          <cell r="M394" t="str">
            <v>LUNAS</v>
          </cell>
          <cell r="N394">
            <v>0</v>
          </cell>
          <cell r="O394" t="str">
            <v>9D</v>
          </cell>
          <cell r="P394" t="str">
            <v>V</v>
          </cell>
        </row>
        <row r="395">
          <cell r="B395">
            <v>11312</v>
          </cell>
          <cell r="C395" t="str">
            <v>0068502634</v>
          </cell>
          <cell r="D395" t="str">
            <v>MUCHAMMAD NABIL ALFARUQ</v>
          </cell>
          <cell r="E395" t="str">
            <v>L</v>
          </cell>
          <cell r="F395" t="str">
            <v>L</v>
          </cell>
          <cell r="G395">
            <v>700000</v>
          </cell>
          <cell r="H395" t="str">
            <v>LUNAS</v>
          </cell>
          <cell r="I395" t="str">
            <v>9E</v>
          </cell>
          <cell r="J395">
            <v>44358</v>
          </cell>
          <cell r="M395" t="str">
            <v>LUNAS</v>
          </cell>
          <cell r="N395">
            <v>0</v>
          </cell>
          <cell r="O395" t="str">
            <v>9E</v>
          </cell>
          <cell r="P395" t="str">
            <v>V</v>
          </cell>
        </row>
        <row r="396">
          <cell r="B396">
            <v>11515</v>
          </cell>
          <cell r="C396" t="str">
            <v>0073393791</v>
          </cell>
          <cell r="D396" t="str">
            <v>MUHAMAD BIMA SHAADIQAA RIZKY HARTANTO</v>
          </cell>
          <cell r="E396" t="str">
            <v>L</v>
          </cell>
          <cell r="F396" t="str">
            <v>L</v>
          </cell>
          <cell r="G396">
            <v>700000</v>
          </cell>
          <cell r="H396" t="str">
            <v>LUNAS</v>
          </cell>
          <cell r="I396" t="str">
            <v>9G</v>
          </cell>
          <cell r="J396">
            <v>44378</v>
          </cell>
          <cell r="K396" t="str">
            <v>V</v>
          </cell>
          <cell r="M396" t="str">
            <v>LUNAS</v>
          </cell>
          <cell r="N396">
            <v>0</v>
          </cell>
          <cell r="O396" t="str">
            <v>9G</v>
          </cell>
          <cell r="P396" t="str">
            <v>V</v>
          </cell>
        </row>
        <row r="397">
          <cell r="B397">
            <v>11409</v>
          </cell>
          <cell r="C397" t="str">
            <v>0065121082</v>
          </cell>
          <cell r="D397" t="str">
            <v>MUHAMMAD ADAM WARDANA</v>
          </cell>
          <cell r="E397" t="str">
            <v>L</v>
          </cell>
          <cell r="G397">
            <v>0</v>
          </cell>
          <cell r="H397" t="str">
            <v/>
          </cell>
          <cell r="I397" t="str">
            <v/>
          </cell>
          <cell r="M397">
            <v>700000</v>
          </cell>
          <cell r="N397">
            <v>700000</v>
          </cell>
          <cell r="O397" t="str">
            <v>9H</v>
          </cell>
          <cell r="P397" t="str">
            <v/>
          </cell>
        </row>
        <row r="398">
          <cell r="B398">
            <v>11489</v>
          </cell>
          <cell r="C398" t="str">
            <v>0079478993</v>
          </cell>
          <cell r="D398" t="str">
            <v>MUHAMMAD NOOR IKHSAN</v>
          </cell>
          <cell r="E398" t="str">
            <v>L</v>
          </cell>
          <cell r="F398" t="str">
            <v>L</v>
          </cell>
          <cell r="G398">
            <v>700000</v>
          </cell>
          <cell r="H398" t="str">
            <v>LUNAS</v>
          </cell>
          <cell r="I398" t="str">
            <v>9A</v>
          </cell>
          <cell r="J398">
            <v>44389</v>
          </cell>
          <cell r="K398" t="str">
            <v>V</v>
          </cell>
          <cell r="M398" t="str">
            <v>LUNAS</v>
          </cell>
          <cell r="N398">
            <v>0</v>
          </cell>
          <cell r="O398" t="str">
            <v>9A</v>
          </cell>
          <cell r="P398" t="str">
            <v>V</v>
          </cell>
        </row>
        <row r="399">
          <cell r="B399">
            <v>11380</v>
          </cell>
          <cell r="C399" t="str">
            <v>0061333499</v>
          </cell>
          <cell r="D399" t="str">
            <v>NAABIH ARIYANT WIBISONO</v>
          </cell>
          <cell r="E399" t="str">
            <v>L</v>
          </cell>
          <cell r="G399">
            <v>0</v>
          </cell>
          <cell r="H399" t="str">
            <v/>
          </cell>
          <cell r="I399" t="str">
            <v/>
          </cell>
          <cell r="M399">
            <v>700000</v>
          </cell>
          <cell r="N399">
            <v>700000</v>
          </cell>
          <cell r="O399" t="str">
            <v>9B</v>
          </cell>
          <cell r="P399" t="str">
            <v/>
          </cell>
        </row>
        <row r="400">
          <cell r="B400">
            <v>11348</v>
          </cell>
          <cell r="C400" t="str">
            <v>0062693297</v>
          </cell>
          <cell r="D400" t="str">
            <v>NASHWA PUTRI AURELIA</v>
          </cell>
          <cell r="E400" t="str">
            <v>P</v>
          </cell>
          <cell r="F400" t="str">
            <v>B</v>
          </cell>
          <cell r="G400">
            <v>200000</v>
          </cell>
          <cell r="H400">
            <v>500000</v>
          </cell>
          <cell r="I400" t="str">
            <v>9H</v>
          </cell>
          <cell r="J400">
            <v>44387</v>
          </cell>
          <cell r="K400" t="str">
            <v>V</v>
          </cell>
          <cell r="M400">
            <v>500000</v>
          </cell>
          <cell r="N400">
            <v>500000</v>
          </cell>
          <cell r="O400" t="str">
            <v>9H</v>
          </cell>
          <cell r="P400" t="str">
            <v>V</v>
          </cell>
        </row>
        <row r="401">
          <cell r="B401">
            <v>11320</v>
          </cell>
          <cell r="C401" t="str">
            <v>0072490257</v>
          </cell>
          <cell r="D401" t="str">
            <v>NAYLA CHELSEA PUTRI ARIFIDIYAH</v>
          </cell>
          <cell r="E401" t="str">
            <v>P</v>
          </cell>
          <cell r="F401" t="str">
            <v>L</v>
          </cell>
          <cell r="G401">
            <v>700000</v>
          </cell>
          <cell r="H401" t="str">
            <v>LUNAS</v>
          </cell>
          <cell r="I401" t="str">
            <v>9D</v>
          </cell>
          <cell r="J401">
            <v>44387</v>
          </cell>
          <cell r="M401" t="str">
            <v>LUNAS</v>
          </cell>
          <cell r="N401">
            <v>0</v>
          </cell>
          <cell r="O401" t="str">
            <v>9D</v>
          </cell>
          <cell r="P401" t="str">
            <v>V</v>
          </cell>
        </row>
        <row r="402">
          <cell r="B402">
            <v>11521</v>
          </cell>
          <cell r="C402" t="str">
            <v>0067451047</v>
          </cell>
          <cell r="D402" t="str">
            <v>NINDYA SHAKILA</v>
          </cell>
          <cell r="E402" t="str">
            <v>P</v>
          </cell>
          <cell r="F402" t="str">
            <v>L</v>
          </cell>
          <cell r="G402">
            <v>700000</v>
          </cell>
          <cell r="H402" t="str">
            <v>LUNAS</v>
          </cell>
          <cell r="I402" t="str">
            <v>9E</v>
          </cell>
          <cell r="J402">
            <v>44383</v>
          </cell>
          <cell r="M402" t="str">
            <v>LUNAS</v>
          </cell>
          <cell r="N402">
            <v>0</v>
          </cell>
          <cell r="O402" t="str">
            <v>9E</v>
          </cell>
          <cell r="P402" t="str">
            <v>V</v>
          </cell>
        </row>
        <row r="403">
          <cell r="B403">
            <v>11350</v>
          </cell>
          <cell r="C403" t="str">
            <v>0065849398</v>
          </cell>
          <cell r="D403" t="str">
            <v>NOVA DIA SAVIRA</v>
          </cell>
          <cell r="E403" t="str">
            <v>P</v>
          </cell>
          <cell r="F403" t="str">
            <v>L</v>
          </cell>
          <cell r="G403">
            <v>700000</v>
          </cell>
          <cell r="H403" t="str">
            <v>LUNAS</v>
          </cell>
          <cell r="I403" t="str">
            <v>9G</v>
          </cell>
          <cell r="J403">
            <v>44382</v>
          </cell>
          <cell r="K403" t="str">
            <v>V</v>
          </cell>
          <cell r="M403" t="str">
            <v>LUNAS</v>
          </cell>
          <cell r="N403">
            <v>0</v>
          </cell>
          <cell r="O403" t="str">
            <v>9G</v>
          </cell>
          <cell r="P403" t="str">
            <v>V</v>
          </cell>
        </row>
        <row r="404">
          <cell r="B404">
            <v>11523</v>
          </cell>
          <cell r="C404" t="str">
            <v>0062821230</v>
          </cell>
          <cell r="D404" t="str">
            <v>OKTAVIA MILAN RAMADHANI</v>
          </cell>
          <cell r="E404" t="str">
            <v>P</v>
          </cell>
          <cell r="F404" t="str">
            <v>L</v>
          </cell>
          <cell r="G404">
            <v>700000</v>
          </cell>
          <cell r="H404" t="str">
            <v>LUNAS</v>
          </cell>
          <cell r="I404" t="str">
            <v>9H</v>
          </cell>
          <cell r="J404">
            <v>44387</v>
          </cell>
          <cell r="K404" t="str">
            <v>V</v>
          </cell>
          <cell r="M404" t="str">
            <v>LUNAS</v>
          </cell>
          <cell r="N404">
            <v>0</v>
          </cell>
          <cell r="O404" t="str">
            <v>9H</v>
          </cell>
          <cell r="P404" t="str">
            <v>V</v>
          </cell>
        </row>
        <row r="405">
          <cell r="B405">
            <v>11495</v>
          </cell>
          <cell r="C405" t="str">
            <v>0074598304</v>
          </cell>
          <cell r="D405" t="str">
            <v>PUTRI SRI MAULIDYAH</v>
          </cell>
          <cell r="E405" t="str">
            <v>P</v>
          </cell>
          <cell r="F405" t="str">
            <v>L</v>
          </cell>
          <cell r="G405">
            <v>700000</v>
          </cell>
          <cell r="H405" t="str">
            <v>LUNAS</v>
          </cell>
          <cell r="I405" t="str">
            <v>9A</v>
          </cell>
          <cell r="J405">
            <v>44382</v>
          </cell>
          <cell r="K405" t="str">
            <v>V</v>
          </cell>
          <cell r="M405" t="str">
            <v>LUNAS</v>
          </cell>
          <cell r="N405">
            <v>0</v>
          </cell>
          <cell r="O405" t="str">
            <v>9A</v>
          </cell>
          <cell r="P405" t="str">
            <v>V</v>
          </cell>
        </row>
        <row r="406">
          <cell r="B406">
            <v>11321</v>
          </cell>
          <cell r="C406" t="str">
            <v>0075875100</v>
          </cell>
          <cell r="D406" t="str">
            <v>RAFIKA INGGRIT DAYINTA</v>
          </cell>
          <cell r="E406" t="str">
            <v>P</v>
          </cell>
          <cell r="F406" t="str">
            <v>B</v>
          </cell>
          <cell r="G406">
            <v>300000</v>
          </cell>
          <cell r="H406">
            <v>400000</v>
          </cell>
          <cell r="I406" t="str">
            <v>9B</v>
          </cell>
          <cell r="J406">
            <v>44385</v>
          </cell>
          <cell r="K406" t="str">
            <v>V</v>
          </cell>
          <cell r="M406">
            <v>400000</v>
          </cell>
          <cell r="N406">
            <v>400000</v>
          </cell>
          <cell r="O406" t="str">
            <v>9B</v>
          </cell>
          <cell r="P406" t="str">
            <v>V</v>
          </cell>
        </row>
        <row r="407">
          <cell r="B407">
            <v>11559</v>
          </cell>
          <cell r="C407" t="str">
            <v>0064303333</v>
          </cell>
          <cell r="D407" t="str">
            <v>RYAN ABIANSYAHRONI</v>
          </cell>
          <cell r="E407" t="str">
            <v>L</v>
          </cell>
          <cell r="F407" t="str">
            <v>L</v>
          </cell>
          <cell r="G407">
            <v>700000</v>
          </cell>
          <cell r="H407" t="str">
            <v>LUNAS</v>
          </cell>
          <cell r="I407" t="str">
            <v>9C</v>
          </cell>
          <cell r="J407">
            <v>44386</v>
          </cell>
          <cell r="K407" t="str">
            <v>V</v>
          </cell>
          <cell r="M407" t="str">
            <v>LUNAS</v>
          </cell>
          <cell r="N407">
            <v>0</v>
          </cell>
          <cell r="O407" t="str">
            <v>9C</v>
          </cell>
          <cell r="P407" t="str">
            <v>V</v>
          </cell>
        </row>
        <row r="408">
          <cell r="B408">
            <v>11390</v>
          </cell>
          <cell r="C408" t="str">
            <v>0077542596</v>
          </cell>
          <cell r="D408" t="str">
            <v>VIONA ADELIA PUTRI</v>
          </cell>
          <cell r="E408" t="str">
            <v>P</v>
          </cell>
          <cell r="F408" t="str">
            <v>L</v>
          </cell>
          <cell r="G408">
            <v>700000</v>
          </cell>
          <cell r="H408" t="str">
            <v>LUNAS</v>
          </cell>
          <cell r="I408" t="str">
            <v>9D</v>
          </cell>
          <cell r="J408">
            <v>44375</v>
          </cell>
          <cell r="K408" t="str">
            <v>V</v>
          </cell>
          <cell r="M408" t="str">
            <v>LUNAS</v>
          </cell>
          <cell r="N408">
            <v>0</v>
          </cell>
          <cell r="O408" t="str">
            <v>9D</v>
          </cell>
          <cell r="P408" t="str">
            <v>V</v>
          </cell>
        </row>
        <row r="409">
          <cell r="B409">
            <v>11427</v>
          </cell>
          <cell r="C409" t="str">
            <v>0078632076</v>
          </cell>
          <cell r="D409" t="str">
            <v>ZAHRA KAYLILA MAULANI PUTRI</v>
          </cell>
          <cell r="E409" t="str">
            <v>P</v>
          </cell>
          <cell r="F409" t="str">
            <v>B</v>
          </cell>
          <cell r="G409">
            <v>350000</v>
          </cell>
          <cell r="H409">
            <v>350000</v>
          </cell>
          <cell r="I409" t="str">
            <v>9E</v>
          </cell>
          <cell r="J409">
            <v>44385</v>
          </cell>
          <cell r="K409" t="str">
            <v>V</v>
          </cell>
          <cell r="M409">
            <v>350000</v>
          </cell>
          <cell r="N409">
            <v>350000</v>
          </cell>
          <cell r="O409" t="str">
            <v>9E</v>
          </cell>
          <cell r="P409" t="str">
            <v>V</v>
          </cell>
        </row>
        <row r="410">
          <cell r="M410">
            <v>700000</v>
          </cell>
          <cell r="N410">
            <v>700000</v>
          </cell>
          <cell r="O410" t="e">
            <v>#N/A</v>
          </cell>
          <cell r="P410" t="str">
            <v/>
          </cell>
        </row>
        <row r="411">
          <cell r="M411">
            <v>700000</v>
          </cell>
          <cell r="N411">
            <v>700000</v>
          </cell>
          <cell r="O411" t="e">
            <v>#N/A</v>
          </cell>
          <cell r="P411" t="str">
            <v/>
          </cell>
        </row>
        <row r="412">
          <cell r="M412">
            <v>700000</v>
          </cell>
          <cell r="N412">
            <v>700000</v>
          </cell>
          <cell r="P412" t="str">
            <v/>
          </cell>
        </row>
        <row r="417">
          <cell r="D417" t="str">
            <v>DU</v>
          </cell>
          <cell r="F417">
            <v>29</v>
          </cell>
        </row>
        <row r="422">
          <cell r="B422" t="str">
            <v>L =</v>
          </cell>
          <cell r="C422">
            <v>17</v>
          </cell>
          <cell r="I422" t="str">
            <v>Wali Kelas,</v>
          </cell>
        </row>
        <row r="423">
          <cell r="B423" t="str">
            <v>P =</v>
          </cell>
          <cell r="C423">
            <v>16</v>
          </cell>
        </row>
        <row r="424">
          <cell r="B424" t="str">
            <v>JML =</v>
          </cell>
          <cell r="C424">
            <v>33</v>
          </cell>
        </row>
        <row r="426">
          <cell r="I426" t="str">
            <v>NYI ANA WIJAYANTI, S.S</v>
          </cell>
        </row>
        <row r="450">
          <cell r="B450" t="str">
            <v>8G</v>
          </cell>
        </row>
        <row r="451">
          <cell r="B451" t="str">
            <v>NIS</v>
          </cell>
          <cell r="C451" t="str">
            <v>NISN</v>
          </cell>
          <cell r="D451" t="str">
            <v>NAMA SISWA</v>
          </cell>
          <cell r="E451" t="str">
            <v>L/P</v>
          </cell>
          <cell r="F451" t="str">
            <v>DU</v>
          </cell>
          <cell r="G451" t="str">
            <v>RP</v>
          </cell>
          <cell r="H451" t="str">
            <v>KEKURANGAN</v>
          </cell>
          <cell r="I451" t="str">
            <v>KLS BARU</v>
          </cell>
          <cell r="J451" t="str">
            <v>TGL DU</v>
          </cell>
          <cell r="K451" t="str">
            <v>RAPOT</v>
          </cell>
          <cell r="M451" t="str">
            <v>KEKURANGAN</v>
          </cell>
          <cell r="O451" t="str">
            <v>KLS BARU</v>
          </cell>
          <cell r="P451" t="str">
            <v>sdh DU</v>
          </cell>
        </row>
        <row r="452">
          <cell r="B452">
            <v>11433</v>
          </cell>
          <cell r="C452" t="str">
            <v>0088092560</v>
          </cell>
          <cell r="D452" t="str">
            <v>ARDHANI RASYA PUTRI AFRILIYA</v>
          </cell>
          <cell r="E452" t="str">
            <v>P</v>
          </cell>
          <cell r="F452" t="str">
            <v>L</v>
          </cell>
          <cell r="G452">
            <v>700000</v>
          </cell>
          <cell r="H452" t="str">
            <v>LUNAS</v>
          </cell>
          <cell r="I452" t="str">
            <v>9A</v>
          </cell>
          <cell r="J452">
            <v>44389</v>
          </cell>
          <cell r="M452" t="str">
            <v>LUNAS</v>
          </cell>
          <cell r="N452">
            <v>0</v>
          </cell>
          <cell r="O452" t="str">
            <v>9A</v>
          </cell>
          <cell r="P452" t="str">
            <v>V</v>
          </cell>
        </row>
        <row r="453">
          <cell r="B453">
            <v>11538</v>
          </cell>
          <cell r="C453" t="str">
            <v>0069477398</v>
          </cell>
          <cell r="D453" t="str">
            <v>ATHA YUDHA</v>
          </cell>
          <cell r="E453" t="str">
            <v>L</v>
          </cell>
          <cell r="F453" t="str">
            <v>L</v>
          </cell>
          <cell r="G453">
            <v>700000</v>
          </cell>
          <cell r="H453" t="str">
            <v>LUNAS</v>
          </cell>
          <cell r="I453" t="str">
            <v>9B</v>
          </cell>
          <cell r="J453">
            <v>44389</v>
          </cell>
          <cell r="M453" t="str">
            <v>LUNAS</v>
          </cell>
          <cell r="N453">
            <v>0</v>
          </cell>
          <cell r="O453" t="str">
            <v>9B</v>
          </cell>
          <cell r="P453" t="str">
            <v>V</v>
          </cell>
        </row>
        <row r="454">
          <cell r="B454">
            <v>11502</v>
          </cell>
          <cell r="C454" t="str">
            <v>0076276822</v>
          </cell>
          <cell r="D454" t="str">
            <v>AYUDIA RIZKY HAKIKILA</v>
          </cell>
          <cell r="E454" t="str">
            <v>P</v>
          </cell>
          <cell r="G454">
            <v>0</v>
          </cell>
          <cell r="H454" t="str">
            <v/>
          </cell>
          <cell r="I454" t="str">
            <v/>
          </cell>
          <cell r="M454">
            <v>700000</v>
          </cell>
          <cell r="N454">
            <v>700000</v>
          </cell>
          <cell r="O454" t="str">
            <v>9C</v>
          </cell>
          <cell r="P454" t="str">
            <v/>
          </cell>
        </row>
        <row r="455">
          <cell r="B455">
            <v>11473</v>
          </cell>
          <cell r="C455" t="str">
            <v>0072566213</v>
          </cell>
          <cell r="D455" t="str">
            <v>CHINTAMI VIRADEA AIRLANGGA</v>
          </cell>
          <cell r="E455" t="str">
            <v>P</v>
          </cell>
          <cell r="F455" t="str">
            <v>B</v>
          </cell>
          <cell r="G455">
            <v>600000</v>
          </cell>
          <cell r="H455">
            <v>100000</v>
          </cell>
          <cell r="I455" t="str">
            <v>9D</v>
          </cell>
          <cell r="J455">
            <v>44389</v>
          </cell>
          <cell r="K455" t="str">
            <v>V</v>
          </cell>
          <cell r="M455">
            <v>100000</v>
          </cell>
          <cell r="N455">
            <v>100000</v>
          </cell>
          <cell r="O455" t="str">
            <v>9D</v>
          </cell>
          <cell r="P455" t="str">
            <v>V</v>
          </cell>
        </row>
        <row r="456">
          <cell r="B456">
            <v>11474</v>
          </cell>
          <cell r="C456" t="str">
            <v>0065539338</v>
          </cell>
          <cell r="D456" t="str">
            <v>DAVAN ZHAVWAN RAJENDRA</v>
          </cell>
          <cell r="E456" t="str">
            <v>L</v>
          </cell>
          <cell r="F456" t="str">
            <v>L</v>
          </cell>
          <cell r="G456">
            <v>700000</v>
          </cell>
          <cell r="H456" t="str">
            <v>LUNAS</v>
          </cell>
          <cell r="I456" t="str">
            <v>9E</v>
          </cell>
          <cell r="J456">
            <v>44389</v>
          </cell>
          <cell r="K456" t="str">
            <v>V</v>
          </cell>
          <cell r="M456" t="str">
            <v>LUNAS</v>
          </cell>
          <cell r="N456">
            <v>0</v>
          </cell>
          <cell r="O456" t="str">
            <v>9E</v>
          </cell>
          <cell r="P456" t="str">
            <v>V</v>
          </cell>
        </row>
        <row r="457">
          <cell r="B457">
            <v>11335</v>
          </cell>
          <cell r="C457" t="str">
            <v>0061422378</v>
          </cell>
          <cell r="D457" t="str">
            <v>DIMAS FAYZUL HAQ</v>
          </cell>
          <cell r="E457" t="str">
            <v>L</v>
          </cell>
          <cell r="F457" t="str">
            <v>L</v>
          </cell>
          <cell r="G457">
            <v>700000</v>
          </cell>
          <cell r="H457" t="str">
            <v>LUNAS</v>
          </cell>
          <cell r="I457" t="str">
            <v>9F</v>
          </cell>
          <cell r="J457">
            <v>44379</v>
          </cell>
          <cell r="K457" t="str">
            <v>V</v>
          </cell>
          <cell r="M457" t="str">
            <v>LUNAS</v>
          </cell>
          <cell r="N457">
            <v>0</v>
          </cell>
          <cell r="O457" t="str">
            <v>9F</v>
          </cell>
          <cell r="P457" t="str">
            <v>V</v>
          </cell>
        </row>
        <row r="458">
          <cell r="B458">
            <v>11301</v>
          </cell>
          <cell r="C458" t="str">
            <v>0073896564</v>
          </cell>
          <cell r="D458" t="str">
            <v>ERIC ARIANTO</v>
          </cell>
          <cell r="E458" t="str">
            <v>L</v>
          </cell>
          <cell r="F458" t="str">
            <v>L</v>
          </cell>
          <cell r="G458">
            <v>700000</v>
          </cell>
          <cell r="H458" t="str">
            <v>LUNAS</v>
          </cell>
          <cell r="I458" t="str">
            <v>9H</v>
          </cell>
          <cell r="J458">
            <v>44385</v>
          </cell>
          <cell r="K458" t="str">
            <v>V</v>
          </cell>
          <cell r="M458" t="str">
            <v>LUNAS</v>
          </cell>
          <cell r="N458">
            <v>0</v>
          </cell>
          <cell r="O458" t="str">
            <v>9H</v>
          </cell>
          <cell r="P458" t="str">
            <v>V</v>
          </cell>
        </row>
        <row r="459">
          <cell r="B459">
            <v>11477</v>
          </cell>
          <cell r="C459" t="str">
            <v>0068775762</v>
          </cell>
          <cell r="D459" t="str">
            <v>FADILLATUL FIRA ALAMIN</v>
          </cell>
          <cell r="E459" t="str">
            <v>P</v>
          </cell>
          <cell r="G459">
            <v>0</v>
          </cell>
          <cell r="H459" t="str">
            <v/>
          </cell>
          <cell r="I459" t="str">
            <v/>
          </cell>
          <cell r="M459">
            <v>700000</v>
          </cell>
          <cell r="N459">
            <v>700000</v>
          </cell>
          <cell r="O459" t="str">
            <v>9A</v>
          </cell>
          <cell r="P459" t="str">
            <v/>
          </cell>
        </row>
        <row r="460">
          <cell r="B460">
            <v>11400</v>
          </cell>
          <cell r="C460" t="str">
            <v>0069543409</v>
          </cell>
          <cell r="D460" t="str">
            <v>FADLI FILARDI</v>
          </cell>
          <cell r="E460" t="str">
            <v>L</v>
          </cell>
          <cell r="F460" t="str">
            <v>L</v>
          </cell>
          <cell r="G460">
            <v>700000</v>
          </cell>
          <cell r="H460" t="str">
            <v>LUNAS</v>
          </cell>
          <cell r="I460" t="str">
            <v>9B</v>
          </cell>
          <cell r="J460">
            <v>44385</v>
          </cell>
          <cell r="K460" t="str">
            <v>V</v>
          </cell>
          <cell r="M460" t="str">
            <v>LUNAS</v>
          </cell>
          <cell r="N460">
            <v>0</v>
          </cell>
          <cell r="O460" t="str">
            <v>9B</v>
          </cell>
          <cell r="P460" t="str">
            <v>V</v>
          </cell>
        </row>
        <row r="461">
          <cell r="B461">
            <v>11303</v>
          </cell>
          <cell r="C461" t="str">
            <v>0068362165</v>
          </cell>
          <cell r="D461" t="str">
            <v>FARAH NEVALIA PUTRI</v>
          </cell>
          <cell r="E461" t="str">
            <v>P</v>
          </cell>
          <cell r="F461" t="str">
            <v>L</v>
          </cell>
          <cell r="G461">
            <v>700000</v>
          </cell>
          <cell r="H461" t="str">
            <v>LUNAS</v>
          </cell>
          <cell r="I461" t="str">
            <v>9C</v>
          </cell>
          <cell r="J461">
            <v>44386</v>
          </cell>
          <cell r="K461" t="str">
            <v>V</v>
          </cell>
          <cell r="M461" t="str">
            <v>LUNAS</v>
          </cell>
          <cell r="N461">
            <v>0</v>
          </cell>
          <cell r="O461" t="str">
            <v>9C</v>
          </cell>
          <cell r="P461" t="str">
            <v>V</v>
          </cell>
        </row>
        <row r="462">
          <cell r="B462">
            <v>11401</v>
          </cell>
          <cell r="C462" t="str">
            <v>0064532023</v>
          </cell>
          <cell r="D462" t="str">
            <v>FARREL RIFQI ANANDA</v>
          </cell>
          <cell r="E462" t="str">
            <v>L</v>
          </cell>
          <cell r="F462" t="str">
            <v>L</v>
          </cell>
          <cell r="G462">
            <v>700000</v>
          </cell>
          <cell r="H462" t="str">
            <v>LUNAS</v>
          </cell>
          <cell r="I462" t="str">
            <v>9D</v>
          </cell>
          <cell r="J462">
            <v>44382</v>
          </cell>
          <cell r="K462" t="str">
            <v>V</v>
          </cell>
          <cell r="M462" t="str">
            <v>LUNAS</v>
          </cell>
          <cell r="N462">
            <v>0</v>
          </cell>
          <cell r="O462" t="str">
            <v>9D</v>
          </cell>
          <cell r="P462" t="str">
            <v>V</v>
          </cell>
        </row>
        <row r="463">
          <cell r="B463">
            <v>11439</v>
          </cell>
          <cell r="C463" t="str">
            <v>0062159900</v>
          </cell>
          <cell r="D463" t="str">
            <v>FINKA RICA VIANDRA</v>
          </cell>
          <cell r="E463" t="str">
            <v>P</v>
          </cell>
          <cell r="F463" t="str">
            <v>L</v>
          </cell>
          <cell r="G463">
            <v>700000</v>
          </cell>
          <cell r="H463" t="str">
            <v>LUNAS</v>
          </cell>
          <cell r="I463" t="str">
            <v>9E</v>
          </cell>
          <cell r="J463">
            <v>44379</v>
          </cell>
          <cell r="K463" t="str">
            <v>V</v>
          </cell>
          <cell r="M463" t="str">
            <v>LUNAS</v>
          </cell>
          <cell r="N463">
            <v>0</v>
          </cell>
          <cell r="O463" t="str">
            <v>9E</v>
          </cell>
          <cell r="P463" t="str">
            <v>V</v>
          </cell>
        </row>
        <row r="464">
          <cell r="B464">
            <v>11479</v>
          </cell>
          <cell r="C464" t="str">
            <v>0072961241</v>
          </cell>
          <cell r="D464" t="str">
            <v>HARLYAWAN ELANG PRAKASA</v>
          </cell>
          <cell r="E464" t="str">
            <v>L</v>
          </cell>
          <cell r="F464" t="str">
            <v>L</v>
          </cell>
          <cell r="G464">
            <v>700000</v>
          </cell>
          <cell r="H464" t="str">
            <v>LUNAS</v>
          </cell>
          <cell r="I464" t="str">
            <v>9F</v>
          </cell>
          <cell r="J464">
            <v>44385</v>
          </cell>
          <cell r="K464" t="str">
            <v>V</v>
          </cell>
          <cell r="M464" t="str">
            <v>LUNAS</v>
          </cell>
          <cell r="N464">
            <v>0</v>
          </cell>
          <cell r="O464" t="str">
            <v>9F</v>
          </cell>
          <cell r="P464" t="str">
            <v>V</v>
          </cell>
        </row>
        <row r="465">
          <cell r="B465">
            <v>11481</v>
          </cell>
          <cell r="C465" t="str">
            <v>0075709303</v>
          </cell>
          <cell r="D465" t="str">
            <v>IRFAN PRADITYA HERMAWAN</v>
          </cell>
          <cell r="E465" t="str">
            <v>L</v>
          </cell>
          <cell r="F465" t="str">
            <v>B</v>
          </cell>
          <cell r="G465">
            <v>200000</v>
          </cell>
          <cell r="H465">
            <v>500000</v>
          </cell>
          <cell r="I465" t="str">
            <v>9H</v>
          </cell>
          <cell r="J465">
            <v>44387</v>
          </cell>
          <cell r="K465" t="str">
            <v>V</v>
          </cell>
          <cell r="M465">
            <v>500000</v>
          </cell>
          <cell r="N465">
            <v>500000</v>
          </cell>
          <cell r="O465" t="str">
            <v>9H</v>
          </cell>
          <cell r="P465" t="str">
            <v>V</v>
          </cell>
        </row>
        <row r="466">
          <cell r="B466">
            <v>11548</v>
          </cell>
          <cell r="C466" t="str">
            <v>0077110755</v>
          </cell>
          <cell r="D466" t="str">
            <v>IVANDER NARARYA TAQY</v>
          </cell>
          <cell r="E466" t="str">
            <v>L</v>
          </cell>
          <cell r="F466" t="str">
            <v>L</v>
          </cell>
          <cell r="G466">
            <v>700000</v>
          </cell>
          <cell r="H466" t="str">
            <v>LUNAS</v>
          </cell>
          <cell r="I466" t="str">
            <v>9A</v>
          </cell>
          <cell r="J466">
            <v>44387</v>
          </cell>
          <cell r="K466" t="str">
            <v>V</v>
          </cell>
          <cell r="M466" t="str">
            <v>LUNAS</v>
          </cell>
          <cell r="N466">
            <v>0</v>
          </cell>
          <cell r="O466" t="str">
            <v>9A</v>
          </cell>
          <cell r="P466" t="str">
            <v>V</v>
          </cell>
        </row>
        <row r="467">
          <cell r="B467">
            <v>11549</v>
          </cell>
          <cell r="C467" t="str">
            <v>0061891421</v>
          </cell>
          <cell r="D467" t="str">
            <v>KEISHA RAMADHANI NARARIA PUTRI</v>
          </cell>
          <cell r="E467" t="str">
            <v>P</v>
          </cell>
          <cell r="F467" t="str">
            <v>L</v>
          </cell>
          <cell r="G467">
            <v>700000</v>
          </cell>
          <cell r="H467" t="str">
            <v>LUNAS</v>
          </cell>
          <cell r="I467" t="str">
            <v>9B</v>
          </cell>
          <cell r="J467">
            <v>44386</v>
          </cell>
          <cell r="K467" t="str">
            <v>V</v>
          </cell>
          <cell r="M467" t="str">
            <v>LUNAS</v>
          </cell>
          <cell r="N467">
            <v>0</v>
          </cell>
          <cell r="O467" t="str">
            <v>9B</v>
          </cell>
          <cell r="P467" t="str">
            <v>V</v>
          </cell>
        </row>
        <row r="468">
          <cell r="B468">
            <v>11443</v>
          </cell>
          <cell r="C468" t="str">
            <v>0068011400</v>
          </cell>
          <cell r="D468" t="str">
            <v>KEVIN ARDIANSYAH</v>
          </cell>
          <cell r="E468" t="str">
            <v>L</v>
          </cell>
          <cell r="F468" t="str">
            <v>L</v>
          </cell>
          <cell r="G468">
            <v>700000</v>
          </cell>
          <cell r="H468" t="str">
            <v>LUNAS</v>
          </cell>
          <cell r="I468" t="str">
            <v>9C</v>
          </cell>
          <cell r="J468">
            <v>44384</v>
          </cell>
          <cell r="K468" t="str">
            <v>V</v>
          </cell>
          <cell r="M468" t="str">
            <v>LUNAS</v>
          </cell>
          <cell r="N468">
            <v>0</v>
          </cell>
          <cell r="O468" t="str">
            <v>9C</v>
          </cell>
          <cell r="P468" t="str">
            <v>V</v>
          </cell>
        </row>
        <row r="469">
          <cell r="B469">
            <v>11406</v>
          </cell>
          <cell r="C469" t="str">
            <v>0078776193</v>
          </cell>
          <cell r="D469" t="str">
            <v>KHAIRUNNISA RAMADANI</v>
          </cell>
          <cell r="E469" t="str">
            <v>P</v>
          </cell>
          <cell r="F469" t="str">
            <v>L</v>
          </cell>
          <cell r="G469">
            <v>700000</v>
          </cell>
          <cell r="H469" t="str">
            <v>LUNAS</v>
          </cell>
          <cell r="I469" t="str">
            <v>9D</v>
          </cell>
          <cell r="J469">
            <v>44387</v>
          </cell>
          <cell r="M469" t="str">
            <v>LUNAS</v>
          </cell>
          <cell r="N469">
            <v>0</v>
          </cell>
          <cell r="O469" t="str">
            <v>9D</v>
          </cell>
          <cell r="P469" t="str">
            <v>V</v>
          </cell>
        </row>
        <row r="470">
          <cell r="B470">
            <v>11343</v>
          </cell>
          <cell r="C470" t="str">
            <v>0079241158</v>
          </cell>
          <cell r="D470" t="str">
            <v>MOCHAMAD RIZKI SETIAWAN</v>
          </cell>
          <cell r="E470" t="str">
            <v>L</v>
          </cell>
          <cell r="F470" t="str">
            <v>L</v>
          </cell>
          <cell r="G470">
            <v>700000</v>
          </cell>
          <cell r="H470" t="str">
            <v>LUNAS</v>
          </cell>
          <cell r="I470" t="str">
            <v>9E</v>
          </cell>
          <cell r="J470">
            <v>44377</v>
          </cell>
          <cell r="K470" t="str">
            <v>V</v>
          </cell>
          <cell r="M470" t="str">
            <v>LUNAS</v>
          </cell>
          <cell r="N470">
            <v>0</v>
          </cell>
          <cell r="O470" t="str">
            <v>9E</v>
          </cell>
          <cell r="P470" t="str">
            <v>V</v>
          </cell>
        </row>
        <row r="471">
          <cell r="B471">
            <v>11410</v>
          </cell>
          <cell r="C471" t="str">
            <v>0055898656</v>
          </cell>
          <cell r="D471" t="str">
            <v>MUHAMMAD CHOIRUL YANI</v>
          </cell>
          <cell r="E471" t="str">
            <v>L</v>
          </cell>
          <cell r="F471" t="str">
            <v>L</v>
          </cell>
          <cell r="G471">
            <v>700000</v>
          </cell>
          <cell r="H471" t="str">
            <v>LUNAS</v>
          </cell>
          <cell r="I471" t="str">
            <v>9F</v>
          </cell>
          <cell r="J471">
            <v>44376</v>
          </cell>
          <cell r="K471" t="str">
            <v>V</v>
          </cell>
          <cell r="M471" t="str">
            <v>LUNAS</v>
          </cell>
          <cell r="N471">
            <v>0</v>
          </cell>
          <cell r="O471" t="str">
            <v>9F</v>
          </cell>
          <cell r="P471" t="str">
            <v>V</v>
          </cell>
        </row>
        <row r="472">
          <cell r="B472">
            <v>11452</v>
          </cell>
          <cell r="C472" t="str">
            <v>0062838167</v>
          </cell>
          <cell r="D472" t="str">
            <v>MUHAMMAD HAFIDZ OLAJUWON</v>
          </cell>
          <cell r="E472" t="str">
            <v>L</v>
          </cell>
          <cell r="F472" t="str">
            <v>B</v>
          </cell>
          <cell r="G472">
            <v>350000</v>
          </cell>
          <cell r="H472">
            <v>350000</v>
          </cell>
          <cell r="I472" t="str">
            <v>9H</v>
          </cell>
          <cell r="J472">
            <v>44387</v>
          </cell>
          <cell r="K472" t="str">
            <v>V</v>
          </cell>
          <cell r="M472">
            <v>350000</v>
          </cell>
          <cell r="N472">
            <v>350000</v>
          </cell>
          <cell r="O472" t="str">
            <v>9H</v>
          </cell>
          <cell r="P472" t="str">
            <v>V</v>
          </cell>
        </row>
        <row r="473">
          <cell r="B473">
            <v>11315</v>
          </cell>
          <cell r="C473" t="str">
            <v>0077344655</v>
          </cell>
          <cell r="D473" t="str">
            <v>MUHAMMAD IQBAL MAULANA</v>
          </cell>
          <cell r="E473" t="str">
            <v>L</v>
          </cell>
          <cell r="F473" t="str">
            <v>L</v>
          </cell>
          <cell r="G473">
            <v>700000</v>
          </cell>
          <cell r="H473" t="str">
            <v>LUNAS</v>
          </cell>
          <cell r="I473" t="str">
            <v>9C</v>
          </cell>
          <cell r="J473">
            <v>44389</v>
          </cell>
          <cell r="M473" t="str">
            <v>LUNAS</v>
          </cell>
          <cell r="N473">
            <v>0</v>
          </cell>
          <cell r="O473" t="str">
            <v>9C</v>
          </cell>
          <cell r="P473" t="str">
            <v>V</v>
          </cell>
        </row>
        <row r="474">
          <cell r="B474">
            <v>11346</v>
          </cell>
          <cell r="C474" t="str">
            <v>0065037406</v>
          </cell>
          <cell r="D474" t="str">
            <v>MUTMAINAH</v>
          </cell>
          <cell r="E474" t="str">
            <v>P</v>
          </cell>
          <cell r="F474" t="str">
            <v>B</v>
          </cell>
          <cell r="G474">
            <v>400000</v>
          </cell>
          <cell r="H474">
            <v>300000</v>
          </cell>
          <cell r="I474" t="str">
            <v>9B</v>
          </cell>
          <cell r="J474">
            <v>44375</v>
          </cell>
          <cell r="K474" t="str">
            <v>V</v>
          </cell>
          <cell r="M474">
            <v>300000</v>
          </cell>
          <cell r="N474">
            <v>300000</v>
          </cell>
          <cell r="O474" t="str">
            <v>9B</v>
          </cell>
          <cell r="P474" t="str">
            <v>V</v>
          </cell>
        </row>
        <row r="475">
          <cell r="B475">
            <v>11319</v>
          </cell>
          <cell r="C475" t="str">
            <v>0069129985</v>
          </cell>
          <cell r="D475" t="str">
            <v>NATASYA AURELIA AGUSTA</v>
          </cell>
          <cell r="E475" t="str">
            <v>P</v>
          </cell>
          <cell r="G475">
            <v>0</v>
          </cell>
          <cell r="H475" t="str">
            <v/>
          </cell>
          <cell r="I475" t="str">
            <v/>
          </cell>
          <cell r="M475">
            <v>700000</v>
          </cell>
          <cell r="N475">
            <v>700000</v>
          </cell>
          <cell r="O475" t="str">
            <v>9C</v>
          </cell>
          <cell r="P475" t="str">
            <v/>
          </cell>
        </row>
        <row r="476">
          <cell r="B476">
            <v>11349</v>
          </cell>
          <cell r="C476" t="str">
            <v>0077401343</v>
          </cell>
          <cell r="D476" t="str">
            <v>NAZWA SALSABILLA</v>
          </cell>
          <cell r="E476" t="str">
            <v>P</v>
          </cell>
          <cell r="F476" t="str">
            <v>B</v>
          </cell>
          <cell r="G476">
            <v>400000</v>
          </cell>
          <cell r="H476">
            <v>300000</v>
          </cell>
          <cell r="I476" t="str">
            <v>9F</v>
          </cell>
          <cell r="J476">
            <v>44389</v>
          </cell>
          <cell r="M476">
            <v>300000</v>
          </cell>
          <cell r="N476">
            <v>300000</v>
          </cell>
          <cell r="O476" t="str">
            <v>9F</v>
          </cell>
          <cell r="P476" t="str">
            <v>V</v>
          </cell>
        </row>
        <row r="477">
          <cell r="B477">
            <v>11414</v>
          </cell>
          <cell r="C477" t="str">
            <v>0063444547</v>
          </cell>
          <cell r="D477" t="str">
            <v>NIKI PRADINATA WIJAYA</v>
          </cell>
          <cell r="E477" t="str">
            <v>L</v>
          </cell>
          <cell r="F477" t="str">
            <v>B</v>
          </cell>
          <cell r="G477">
            <v>400000</v>
          </cell>
          <cell r="H477">
            <v>300000</v>
          </cell>
          <cell r="I477" t="str">
            <v>9E</v>
          </cell>
          <cell r="J477">
            <v>44386</v>
          </cell>
          <cell r="K477" t="str">
            <v>V</v>
          </cell>
          <cell r="M477">
            <v>300000</v>
          </cell>
          <cell r="N477">
            <v>300000</v>
          </cell>
          <cell r="O477" t="str">
            <v>9E</v>
          </cell>
          <cell r="P477" t="str">
            <v>V</v>
          </cell>
        </row>
        <row r="478">
          <cell r="B478">
            <v>11382</v>
          </cell>
          <cell r="C478" t="str">
            <v>0063666066</v>
          </cell>
          <cell r="D478" t="str">
            <v>NIKO SEPTA PRATAMA</v>
          </cell>
          <cell r="E478" t="str">
            <v>L</v>
          </cell>
          <cell r="F478" t="str">
            <v>L</v>
          </cell>
          <cell r="G478">
            <v>700000</v>
          </cell>
          <cell r="H478" t="str">
            <v>LUNAS</v>
          </cell>
          <cell r="I478" t="str">
            <v>9F</v>
          </cell>
          <cell r="J478">
            <v>44387</v>
          </cell>
          <cell r="K478" t="str">
            <v>V</v>
          </cell>
          <cell r="M478" t="str">
            <v>LUNAS</v>
          </cell>
          <cell r="N478">
            <v>0</v>
          </cell>
          <cell r="O478" t="str">
            <v>9F</v>
          </cell>
          <cell r="P478" t="str">
            <v>V</v>
          </cell>
        </row>
        <row r="479">
          <cell r="B479">
            <v>11384</v>
          </cell>
          <cell r="C479" t="str">
            <v>0069286889</v>
          </cell>
          <cell r="D479" t="str">
            <v>NOVENA RAYHAN DIKA PRATAMA</v>
          </cell>
          <cell r="E479" t="str">
            <v>L</v>
          </cell>
          <cell r="F479" t="str">
            <v>L</v>
          </cell>
          <cell r="G479">
            <v>700000</v>
          </cell>
          <cell r="H479" t="str">
            <v>LUNAS</v>
          </cell>
          <cell r="I479" t="str">
            <v>9H</v>
          </cell>
          <cell r="J479">
            <v>44389</v>
          </cell>
          <cell r="M479" t="str">
            <v>LUNAS</v>
          </cell>
          <cell r="N479">
            <v>0</v>
          </cell>
          <cell r="O479" t="str">
            <v>9H</v>
          </cell>
          <cell r="P479" t="str">
            <v>V</v>
          </cell>
        </row>
        <row r="480">
          <cell r="B480">
            <v>11352</v>
          </cell>
          <cell r="C480" t="str">
            <v>0079341143</v>
          </cell>
          <cell r="D480" t="str">
            <v>NURUL AZIZAH</v>
          </cell>
          <cell r="E480" t="str">
            <v>P</v>
          </cell>
          <cell r="F480" t="str">
            <v>L</v>
          </cell>
          <cell r="G480">
            <v>700000</v>
          </cell>
          <cell r="H480" t="str">
            <v>LUNAS</v>
          </cell>
          <cell r="I480" t="str">
            <v>9A</v>
          </cell>
          <cell r="J480">
            <v>44377</v>
          </cell>
          <cell r="K480" t="str">
            <v>V</v>
          </cell>
          <cell r="M480" t="str">
            <v>LUNAS</v>
          </cell>
          <cell r="N480">
            <v>0</v>
          </cell>
          <cell r="O480" t="str">
            <v>9A</v>
          </cell>
          <cell r="P480" t="str">
            <v>V</v>
          </cell>
        </row>
        <row r="481">
          <cell r="B481">
            <v>11422</v>
          </cell>
          <cell r="C481" t="str">
            <v>0076478211</v>
          </cell>
          <cell r="D481" t="str">
            <v>RIO BERLY ANANTA</v>
          </cell>
          <cell r="E481" t="str">
            <v>L</v>
          </cell>
          <cell r="F481" t="str">
            <v>L</v>
          </cell>
          <cell r="G481">
            <v>700000</v>
          </cell>
          <cell r="H481" t="str">
            <v>LUNAS</v>
          </cell>
          <cell r="I481" t="str">
            <v>9B</v>
          </cell>
          <cell r="J481">
            <v>44383</v>
          </cell>
          <cell r="K481" t="str">
            <v>V</v>
          </cell>
          <cell r="M481" t="str">
            <v>LUNAS</v>
          </cell>
          <cell r="N481">
            <v>0</v>
          </cell>
          <cell r="O481" t="str">
            <v>9B</v>
          </cell>
          <cell r="P481" t="str">
            <v>V</v>
          </cell>
        </row>
        <row r="482">
          <cell r="B482">
            <v>11562</v>
          </cell>
          <cell r="C482" t="str">
            <v>0069725257</v>
          </cell>
          <cell r="D482" t="str">
            <v>SILVI RAMADHANI</v>
          </cell>
          <cell r="E482" t="str">
            <v>P</v>
          </cell>
          <cell r="F482" t="str">
            <v>B</v>
          </cell>
          <cell r="G482">
            <v>350000</v>
          </cell>
          <cell r="H482">
            <v>350000</v>
          </cell>
          <cell r="I482" t="str">
            <v>9C</v>
          </cell>
          <cell r="J482">
            <v>44387</v>
          </cell>
          <cell r="K482" t="str">
            <v>V</v>
          </cell>
          <cell r="M482">
            <v>350000</v>
          </cell>
          <cell r="N482">
            <v>350000</v>
          </cell>
          <cell r="O482" t="str">
            <v>9C</v>
          </cell>
          <cell r="P482" t="str">
            <v>V</v>
          </cell>
        </row>
        <row r="483">
          <cell r="B483">
            <v>11530</v>
          </cell>
          <cell r="C483" t="str">
            <v>0076770011</v>
          </cell>
          <cell r="D483" t="str">
            <v>SYAKIRA IZZA NATHANIA</v>
          </cell>
          <cell r="E483" t="str">
            <v>P</v>
          </cell>
          <cell r="G483">
            <v>0</v>
          </cell>
          <cell r="H483" t="str">
            <v/>
          </cell>
          <cell r="I483" t="str">
            <v/>
          </cell>
          <cell r="M483">
            <v>700000</v>
          </cell>
          <cell r="N483">
            <v>700000</v>
          </cell>
          <cell r="O483" t="str">
            <v>9D</v>
          </cell>
          <cell r="P483" t="str">
            <v/>
          </cell>
        </row>
        <row r="484">
          <cell r="B484">
            <v>11358</v>
          </cell>
          <cell r="C484" t="str">
            <v>0074746750</v>
          </cell>
          <cell r="D484" t="str">
            <v>ZAHWA HERLINDITYA MAULANA SAFIRA</v>
          </cell>
          <cell r="E484" t="str">
            <v>P</v>
          </cell>
          <cell r="F484" t="str">
            <v>B</v>
          </cell>
          <cell r="G484">
            <v>200000</v>
          </cell>
          <cell r="H484">
            <v>500000</v>
          </cell>
          <cell r="I484" t="str">
            <v>9H</v>
          </cell>
          <cell r="J484">
            <v>44382</v>
          </cell>
          <cell r="K484" t="str">
            <v>V</v>
          </cell>
          <cell r="M484">
            <v>500000</v>
          </cell>
          <cell r="N484">
            <v>500000</v>
          </cell>
          <cell r="O484" t="str">
            <v>9H</v>
          </cell>
          <cell r="P484" t="str">
            <v>V</v>
          </cell>
        </row>
        <row r="485">
          <cell r="B485">
            <v>11392</v>
          </cell>
          <cell r="C485" t="str">
            <v>0077642293</v>
          </cell>
          <cell r="D485" t="str">
            <v>ZANUNAZO AOZANI</v>
          </cell>
          <cell r="E485" t="str">
            <v>P</v>
          </cell>
          <cell r="F485" t="str">
            <v>L</v>
          </cell>
          <cell r="G485">
            <v>700000</v>
          </cell>
          <cell r="H485" t="str">
            <v>LUNAS</v>
          </cell>
          <cell r="I485" t="str">
            <v>9F</v>
          </cell>
          <cell r="J485">
            <v>44385</v>
          </cell>
          <cell r="K485" t="str">
            <v>V</v>
          </cell>
          <cell r="M485" t="str">
            <v>LUNAS</v>
          </cell>
          <cell r="N485">
            <v>0</v>
          </cell>
          <cell r="O485" t="str">
            <v>9F</v>
          </cell>
          <cell r="P485" t="str">
            <v>V</v>
          </cell>
        </row>
        <row r="486">
          <cell r="M486">
            <v>700000</v>
          </cell>
          <cell r="N486">
            <v>700000</v>
          </cell>
          <cell r="O486" t="e">
            <v>#N/A</v>
          </cell>
          <cell r="P486" t="str">
            <v/>
          </cell>
        </row>
        <row r="487">
          <cell r="M487">
            <v>700000</v>
          </cell>
          <cell r="N487">
            <v>700000</v>
          </cell>
          <cell r="O487" t="e">
            <v>#N/A</v>
          </cell>
          <cell r="P487" t="str">
            <v/>
          </cell>
        </row>
        <row r="488">
          <cell r="M488">
            <v>700000</v>
          </cell>
          <cell r="N488">
            <v>700000</v>
          </cell>
          <cell r="P488" t="str">
            <v/>
          </cell>
        </row>
        <row r="489">
          <cell r="M489">
            <v>700000</v>
          </cell>
          <cell r="N489">
            <v>700000</v>
          </cell>
          <cell r="P489" t="str">
            <v/>
          </cell>
        </row>
        <row r="492">
          <cell r="D492" t="str">
            <v>DU</v>
          </cell>
          <cell r="F492">
            <v>30</v>
          </cell>
        </row>
        <row r="497">
          <cell r="B497" t="str">
            <v>L =</v>
          </cell>
          <cell r="C497">
            <v>18</v>
          </cell>
          <cell r="I497" t="str">
            <v>Wali Kelas,</v>
          </cell>
        </row>
        <row r="498">
          <cell r="B498" t="str">
            <v>P =</v>
          </cell>
          <cell r="C498">
            <v>16</v>
          </cell>
        </row>
        <row r="499">
          <cell r="B499" t="str">
            <v>JML =</v>
          </cell>
          <cell r="C499">
            <v>34</v>
          </cell>
        </row>
        <row r="501">
          <cell r="I501" t="str">
            <v>KI SYAIFUDDIN ZUHRI, S.Pd</v>
          </cell>
        </row>
        <row r="524">
          <cell r="B524" t="str">
            <v>8H</v>
          </cell>
        </row>
        <row r="525">
          <cell r="B525" t="str">
            <v>NIS</v>
          </cell>
          <cell r="C525" t="str">
            <v>NISN</v>
          </cell>
          <cell r="D525" t="str">
            <v>NAMA SISWA</v>
          </cell>
          <cell r="E525" t="str">
            <v>L/P</v>
          </cell>
          <cell r="F525" t="str">
            <v>DU</v>
          </cell>
          <cell r="G525" t="str">
            <v>RP</v>
          </cell>
          <cell r="H525" t="str">
            <v>KEKURANGAN</v>
          </cell>
          <cell r="I525" t="str">
            <v>KLS BARU</v>
          </cell>
          <cell r="J525" t="str">
            <v>TGL DU</v>
          </cell>
          <cell r="K525" t="str">
            <v>RAPOT</v>
          </cell>
          <cell r="M525" t="str">
            <v>KEKURANGAN</v>
          </cell>
          <cell r="O525" t="str">
            <v>KLS BARU</v>
          </cell>
          <cell r="P525" t="str">
            <v>sdh DU</v>
          </cell>
        </row>
        <row r="526">
          <cell r="B526">
            <v>11428</v>
          </cell>
          <cell r="C526" t="str">
            <v>0078459319</v>
          </cell>
          <cell r="D526" t="str">
            <v>ACHMAD DUDE KAMAL HARIYANTO</v>
          </cell>
          <cell r="E526" t="str">
            <v>L</v>
          </cell>
          <cell r="F526" t="str">
            <v>L</v>
          </cell>
          <cell r="G526">
            <v>700000</v>
          </cell>
          <cell r="H526" t="str">
            <v>LUNAS</v>
          </cell>
          <cell r="I526" t="str">
            <v>9A</v>
          </cell>
          <cell r="J526">
            <v>44375</v>
          </cell>
          <cell r="K526" t="str">
            <v>V</v>
          </cell>
          <cell r="M526" t="str">
            <v>LUNAS</v>
          </cell>
          <cell r="N526">
            <v>0</v>
          </cell>
          <cell r="O526" t="str">
            <v>9A</v>
          </cell>
          <cell r="P526" t="str">
            <v>V</v>
          </cell>
        </row>
        <row r="527">
          <cell r="B527">
            <v>11294</v>
          </cell>
          <cell r="C527" t="str">
            <v>0073991485</v>
          </cell>
          <cell r="D527" t="str">
            <v>AHMAD ADITYA PRATAMA</v>
          </cell>
          <cell r="E527" t="str">
            <v>L</v>
          </cell>
          <cell r="F527" t="str">
            <v>L</v>
          </cell>
          <cell r="G527">
            <v>700000</v>
          </cell>
          <cell r="H527" t="str">
            <v>LUNAS</v>
          </cell>
          <cell r="I527" t="str">
            <v>9B</v>
          </cell>
          <cell r="J527">
            <v>44375</v>
          </cell>
          <cell r="K527" t="str">
            <v>V</v>
          </cell>
          <cell r="M527" t="str">
            <v>LUNAS</v>
          </cell>
          <cell r="N527">
            <v>0</v>
          </cell>
          <cell r="O527" t="str">
            <v>9B</v>
          </cell>
          <cell r="P527" t="str">
            <v>V</v>
          </cell>
        </row>
        <row r="528">
          <cell r="B528">
            <v>11535</v>
          </cell>
          <cell r="C528" t="str">
            <v>0076865215</v>
          </cell>
          <cell r="D528" t="str">
            <v>ALMEIRA EL ZAHIR</v>
          </cell>
          <cell r="E528" t="str">
            <v>P</v>
          </cell>
          <cell r="F528" t="str">
            <v>L</v>
          </cell>
          <cell r="G528">
            <v>700000</v>
          </cell>
          <cell r="H528" t="str">
            <v>LUNAS</v>
          </cell>
          <cell r="I528" t="str">
            <v>9C</v>
          </cell>
          <cell r="J528">
            <v>44385</v>
          </cell>
          <cell r="M528" t="str">
            <v>LUNAS</v>
          </cell>
          <cell r="N528">
            <v>0</v>
          </cell>
          <cell r="O528" t="str">
            <v>9C</v>
          </cell>
          <cell r="P528" t="str">
            <v>V</v>
          </cell>
        </row>
        <row r="529">
          <cell r="B529">
            <v>11467</v>
          </cell>
          <cell r="C529" t="str">
            <v>0067495287</v>
          </cell>
          <cell r="D529" t="str">
            <v>ANDRIANO CHELSEA NURARAFFI</v>
          </cell>
          <cell r="E529" t="str">
            <v>L</v>
          </cell>
          <cell r="G529">
            <v>0</v>
          </cell>
          <cell r="H529" t="str">
            <v/>
          </cell>
          <cell r="I529" t="str">
            <v/>
          </cell>
          <cell r="M529">
            <v>700000</v>
          </cell>
          <cell r="N529">
            <v>700000</v>
          </cell>
          <cell r="O529" t="str">
            <v>9D</v>
          </cell>
          <cell r="P529" t="str">
            <v/>
          </cell>
        </row>
        <row r="530">
          <cell r="B530">
            <v>11395</v>
          </cell>
          <cell r="C530" t="str">
            <v>0071631161</v>
          </cell>
          <cell r="D530" t="str">
            <v>ATHAYA JAVIER AL ASYRAF</v>
          </cell>
          <cell r="E530" t="str">
            <v>L</v>
          </cell>
          <cell r="F530" t="str">
            <v>B</v>
          </cell>
          <cell r="G530">
            <v>250000</v>
          </cell>
          <cell r="H530">
            <v>450000</v>
          </cell>
          <cell r="I530" t="str">
            <v>9E</v>
          </cell>
          <cell r="J530">
            <v>44387</v>
          </cell>
          <cell r="M530">
            <v>450000</v>
          </cell>
          <cell r="N530">
            <v>450000</v>
          </cell>
          <cell r="O530" t="str">
            <v>9E</v>
          </cell>
          <cell r="P530" t="str">
            <v>V</v>
          </cell>
        </row>
        <row r="531">
          <cell r="B531">
            <v>11299</v>
          </cell>
          <cell r="C531" t="str">
            <v>0061871631</v>
          </cell>
          <cell r="D531" t="str">
            <v>AYU AZZAHRA KHAIRUNNISA</v>
          </cell>
          <cell r="E531" t="str">
            <v>P</v>
          </cell>
          <cell r="F531" t="str">
            <v>L</v>
          </cell>
          <cell r="G531">
            <v>700000</v>
          </cell>
          <cell r="H531" t="str">
            <v>LUNAS</v>
          </cell>
          <cell r="I531" t="str">
            <v>9F</v>
          </cell>
          <cell r="J531">
            <v>44358</v>
          </cell>
          <cell r="M531" t="str">
            <v>LUNAS</v>
          </cell>
          <cell r="N531">
            <v>0</v>
          </cell>
          <cell r="O531" t="str">
            <v>9F</v>
          </cell>
          <cell r="P531" t="str">
            <v>V</v>
          </cell>
        </row>
        <row r="532">
          <cell r="B532">
            <v>11396</v>
          </cell>
          <cell r="C532" t="str">
            <v>0076248414</v>
          </cell>
          <cell r="D532" t="str">
            <v>BINTANG SHOFA</v>
          </cell>
          <cell r="E532" t="str">
            <v>P</v>
          </cell>
          <cell r="F532" t="str">
            <v>L</v>
          </cell>
          <cell r="G532">
            <v>700000</v>
          </cell>
          <cell r="H532" t="str">
            <v>LUNAS</v>
          </cell>
          <cell r="I532" t="str">
            <v>9G</v>
          </cell>
          <cell r="J532">
            <v>44375</v>
          </cell>
          <cell r="K532" t="str">
            <v>V</v>
          </cell>
          <cell r="M532" t="str">
            <v>LUNAS</v>
          </cell>
          <cell r="N532">
            <v>0</v>
          </cell>
          <cell r="O532" t="str">
            <v>9G</v>
          </cell>
          <cell r="P532" t="str">
            <v>V</v>
          </cell>
        </row>
        <row r="533">
          <cell r="B533">
            <v>11471</v>
          </cell>
          <cell r="C533" t="str">
            <v>0062766414</v>
          </cell>
          <cell r="D533" t="str">
            <v>CAESAR ARDIANSYAH PUTRA</v>
          </cell>
          <cell r="E533" t="str">
            <v>L</v>
          </cell>
          <cell r="F533" t="str">
            <v>B</v>
          </cell>
          <cell r="G533">
            <v>400000</v>
          </cell>
          <cell r="H533">
            <v>300000</v>
          </cell>
          <cell r="I533" t="str">
            <v>9A</v>
          </cell>
          <cell r="J533">
            <v>44383</v>
          </cell>
          <cell r="K533" t="str">
            <v>V</v>
          </cell>
          <cell r="M533">
            <v>300000</v>
          </cell>
          <cell r="N533">
            <v>300000</v>
          </cell>
          <cell r="O533" t="str">
            <v>9A</v>
          </cell>
          <cell r="P533" t="str">
            <v>V</v>
          </cell>
        </row>
        <row r="534">
          <cell r="B534">
            <v>11437</v>
          </cell>
          <cell r="C534" t="str">
            <v>0064916322</v>
          </cell>
          <cell r="D534" t="str">
            <v>DWI ANDIKA FIRMANSYAH</v>
          </cell>
          <cell r="E534" t="str">
            <v>L</v>
          </cell>
          <cell r="F534" t="str">
            <v>L</v>
          </cell>
          <cell r="G534">
            <v>700000</v>
          </cell>
          <cell r="H534" t="str">
            <v>LUNAS</v>
          </cell>
          <cell r="I534" t="str">
            <v>9B</v>
          </cell>
          <cell r="J534">
            <v>44389</v>
          </cell>
          <cell r="M534" t="str">
            <v>LUNAS</v>
          </cell>
          <cell r="N534">
            <v>0</v>
          </cell>
          <cell r="O534" t="str">
            <v>9B</v>
          </cell>
          <cell r="P534" t="str">
            <v>V</v>
          </cell>
        </row>
        <row r="535">
          <cell r="B535">
            <v>11306</v>
          </cell>
          <cell r="C535" t="str">
            <v>0065992846</v>
          </cell>
          <cell r="D535" t="str">
            <v>FATHIMAH AZ ZAHRA SYACHPUTRI</v>
          </cell>
          <cell r="E535" t="str">
            <v>P</v>
          </cell>
          <cell r="G535">
            <v>0</v>
          </cell>
          <cell r="H535" t="str">
            <v/>
          </cell>
          <cell r="I535" t="str">
            <v/>
          </cell>
          <cell r="M535">
            <v>700000</v>
          </cell>
          <cell r="N535">
            <v>700000</v>
          </cell>
          <cell r="O535" t="str">
            <v>9C</v>
          </cell>
          <cell r="P535" t="str">
            <v/>
          </cell>
        </row>
        <row r="536">
          <cell r="B536">
            <v>11506</v>
          </cell>
          <cell r="C536" t="str">
            <v>0072994515</v>
          </cell>
          <cell r="D536" t="str">
            <v>FATT RICHKO ROONEY ORLANDO KOPPAS</v>
          </cell>
          <cell r="E536" t="str">
            <v>L</v>
          </cell>
          <cell r="F536" t="str">
            <v>L</v>
          </cell>
          <cell r="G536">
            <v>700000</v>
          </cell>
          <cell r="H536" t="str">
            <v>LUNAS</v>
          </cell>
          <cell r="I536" t="str">
            <v>9D</v>
          </cell>
          <cell r="J536">
            <v>44387</v>
          </cell>
          <cell r="M536" t="str">
            <v>LUNAS</v>
          </cell>
          <cell r="N536">
            <v>0</v>
          </cell>
          <cell r="O536" t="str">
            <v>9D</v>
          </cell>
          <cell r="P536" t="str">
            <v>V</v>
          </cell>
        </row>
        <row r="537">
          <cell r="B537">
            <v>11507</v>
          </cell>
          <cell r="C537" t="str">
            <v>0079564135</v>
          </cell>
          <cell r="D537" t="str">
            <v>FIKKI FADLIANSYAH</v>
          </cell>
          <cell r="E537" t="str">
            <v>L</v>
          </cell>
          <cell r="F537" t="str">
            <v>L</v>
          </cell>
          <cell r="G537">
            <v>700000</v>
          </cell>
          <cell r="H537" t="str">
            <v>LUNAS</v>
          </cell>
          <cell r="I537" t="str">
            <v>9E</v>
          </cell>
          <cell r="J537">
            <v>44375</v>
          </cell>
          <cell r="K537" t="str">
            <v>V</v>
          </cell>
          <cell r="M537" t="str">
            <v>LUNAS</v>
          </cell>
          <cell r="N537">
            <v>0</v>
          </cell>
          <cell r="O537" t="str">
            <v>9E</v>
          </cell>
          <cell r="P537" t="str">
            <v>V</v>
          </cell>
        </row>
        <row r="538">
          <cell r="B538">
            <v>11310</v>
          </cell>
          <cell r="C538" t="str">
            <v>0068104663</v>
          </cell>
          <cell r="D538" t="str">
            <v>JUNITA HASNA AURELIA PUTRI</v>
          </cell>
          <cell r="E538" t="str">
            <v>P</v>
          </cell>
          <cell r="F538" t="str">
            <v>B</v>
          </cell>
          <cell r="G538">
            <v>350000</v>
          </cell>
          <cell r="H538">
            <v>350000</v>
          </cell>
          <cell r="I538" t="str">
            <v>9F</v>
          </cell>
          <cell r="J538">
            <v>44375</v>
          </cell>
          <cell r="K538" t="str">
            <v>V</v>
          </cell>
          <cell r="M538">
            <v>350000</v>
          </cell>
          <cell r="N538">
            <v>350000</v>
          </cell>
          <cell r="O538" t="str">
            <v>9F</v>
          </cell>
          <cell r="P538" t="str">
            <v>V</v>
          </cell>
        </row>
        <row r="539">
          <cell r="B539">
            <v>11510</v>
          </cell>
          <cell r="C539" t="str">
            <v>0064549747</v>
          </cell>
          <cell r="D539" t="str">
            <v>KARIMA ATTAQOFWA</v>
          </cell>
          <cell r="E539" t="str">
            <v>P</v>
          </cell>
          <cell r="F539" t="str">
            <v>L</v>
          </cell>
          <cell r="G539">
            <v>700000</v>
          </cell>
          <cell r="H539" t="str">
            <v>LUNAS</v>
          </cell>
          <cell r="I539" t="str">
            <v>9G</v>
          </cell>
          <cell r="J539">
            <v>44383</v>
          </cell>
          <cell r="M539" t="str">
            <v>LUNAS</v>
          </cell>
          <cell r="N539">
            <v>0</v>
          </cell>
          <cell r="O539" t="str">
            <v>9G</v>
          </cell>
          <cell r="P539" t="str">
            <v>V</v>
          </cell>
        </row>
        <row r="540">
          <cell r="B540">
            <v>11444</v>
          </cell>
          <cell r="C540" t="str">
            <v>0066124813</v>
          </cell>
          <cell r="D540" t="str">
            <v>KHOKO ADITYA RAMADHANI</v>
          </cell>
          <cell r="E540" t="str">
            <v>L</v>
          </cell>
          <cell r="G540">
            <v>0</v>
          </cell>
          <cell r="H540" t="str">
            <v/>
          </cell>
          <cell r="I540" t="str">
            <v/>
          </cell>
          <cell r="M540">
            <v>700000</v>
          </cell>
          <cell r="N540">
            <v>700000</v>
          </cell>
          <cell r="O540" t="str">
            <v>9A</v>
          </cell>
          <cell r="P540" t="str">
            <v/>
          </cell>
        </row>
        <row r="541">
          <cell r="B541">
            <v>11511</v>
          </cell>
          <cell r="C541" t="str">
            <v>0064046125</v>
          </cell>
          <cell r="D541" t="str">
            <v>KINANTI PUTRI RAMADINA</v>
          </cell>
          <cell r="E541" t="str">
            <v>P</v>
          </cell>
          <cell r="F541" t="str">
            <v>L</v>
          </cell>
          <cell r="G541">
            <v>700000</v>
          </cell>
          <cell r="H541" t="str">
            <v>LUNAS</v>
          </cell>
          <cell r="I541" t="str">
            <v>9B</v>
          </cell>
          <cell r="J541">
            <v>44384</v>
          </cell>
          <cell r="M541" t="str">
            <v>LUNAS</v>
          </cell>
          <cell r="N541">
            <v>0</v>
          </cell>
          <cell r="O541" t="str">
            <v>9B</v>
          </cell>
          <cell r="P541" t="str">
            <v>V</v>
          </cell>
        </row>
        <row r="542">
          <cell r="B542">
            <v>11448</v>
          </cell>
          <cell r="C542" t="str">
            <v>0069296339</v>
          </cell>
          <cell r="D542" t="str">
            <v>MOCHAMMAD ALIFANSYAH BUDIWINATA</v>
          </cell>
          <cell r="E542" t="str">
            <v>L</v>
          </cell>
          <cell r="F542" t="str">
            <v>L</v>
          </cell>
          <cell r="G542">
            <v>700000</v>
          </cell>
          <cell r="H542" t="str">
            <v>LUNAS</v>
          </cell>
          <cell r="I542" t="str">
            <v>9C</v>
          </cell>
          <cell r="J542">
            <v>44376</v>
          </cell>
          <cell r="K542" t="str">
            <v>V</v>
          </cell>
          <cell r="M542" t="str">
            <v>LUNAS</v>
          </cell>
          <cell r="N542">
            <v>0</v>
          </cell>
          <cell r="O542" t="str">
            <v>9C</v>
          </cell>
          <cell r="P542" t="str">
            <v>V</v>
          </cell>
        </row>
        <row r="543">
          <cell r="B543">
            <v>11488</v>
          </cell>
          <cell r="C543" t="str">
            <v>0062521586</v>
          </cell>
          <cell r="D543" t="str">
            <v>MOHAMMAD DAFA PERMADI PUTRA SADEWA</v>
          </cell>
          <cell r="E543" t="str">
            <v>L</v>
          </cell>
          <cell r="F543" t="str">
            <v>L</v>
          </cell>
          <cell r="G543">
            <v>700000</v>
          </cell>
          <cell r="H543" t="str">
            <v>LUNAS</v>
          </cell>
          <cell r="I543" t="str">
            <v>9D</v>
          </cell>
          <cell r="J543">
            <v>44376</v>
          </cell>
          <cell r="K543" t="str">
            <v>V</v>
          </cell>
          <cell r="M543" t="str">
            <v>LUNAS</v>
          </cell>
          <cell r="N543">
            <v>0</v>
          </cell>
          <cell r="O543" t="str">
            <v>9D</v>
          </cell>
          <cell r="P543" t="str">
            <v>V</v>
          </cell>
        </row>
        <row r="544">
          <cell r="B544">
            <v>11450</v>
          </cell>
          <cell r="C544" t="str">
            <v>0066093893</v>
          </cell>
          <cell r="D544" t="str">
            <v>MOKHAMMAD FIGO SETYAWAN</v>
          </cell>
          <cell r="E544" t="str">
            <v>L</v>
          </cell>
          <cell r="F544" t="str">
            <v>B</v>
          </cell>
          <cell r="G544">
            <v>400000</v>
          </cell>
          <cell r="H544">
            <v>300000</v>
          </cell>
          <cell r="I544" t="str">
            <v>9E</v>
          </cell>
          <cell r="J544">
            <v>44376</v>
          </cell>
          <cell r="K544" t="str">
            <v>V</v>
          </cell>
          <cell r="M544">
            <v>300000</v>
          </cell>
          <cell r="N544">
            <v>300000</v>
          </cell>
          <cell r="O544" t="str">
            <v>9E</v>
          </cell>
          <cell r="P544" t="str">
            <v>V</v>
          </cell>
        </row>
        <row r="545">
          <cell r="B545">
            <v>11551</v>
          </cell>
          <cell r="C545" t="str">
            <v>0067106923</v>
          </cell>
          <cell r="D545" t="str">
            <v>MUHAMMAD AFIF NAUFAL</v>
          </cell>
          <cell r="E545" t="str">
            <v>L</v>
          </cell>
          <cell r="F545" t="str">
            <v>L</v>
          </cell>
          <cell r="G545">
            <v>700000</v>
          </cell>
          <cell r="H545" t="str">
            <v>LUNAS</v>
          </cell>
          <cell r="I545" t="str">
            <v>9F</v>
          </cell>
          <cell r="J545">
            <v>44384</v>
          </cell>
          <cell r="K545" t="str">
            <v>V</v>
          </cell>
          <cell r="M545" t="str">
            <v>LUNAS</v>
          </cell>
          <cell r="N545">
            <v>0</v>
          </cell>
          <cell r="O545" t="str">
            <v>9F</v>
          </cell>
          <cell r="P545" t="str">
            <v>V</v>
          </cell>
        </row>
        <row r="546">
          <cell r="B546">
            <v>11314</v>
          </cell>
          <cell r="C546" t="str">
            <v>0072729389</v>
          </cell>
          <cell r="D546" t="str">
            <v>MUHAMMAD FIRDAUSI AHLA</v>
          </cell>
          <cell r="E546" t="str">
            <v>L</v>
          </cell>
          <cell r="F546" t="str">
            <v>B</v>
          </cell>
          <cell r="G546">
            <v>300000</v>
          </cell>
          <cell r="H546">
            <v>400000</v>
          </cell>
          <cell r="I546" t="str">
            <v>9G</v>
          </cell>
          <cell r="J546">
            <v>44382</v>
          </cell>
          <cell r="K546" t="str">
            <v>V</v>
          </cell>
          <cell r="M546">
            <v>400000</v>
          </cell>
          <cell r="N546">
            <v>400000</v>
          </cell>
          <cell r="O546" t="str">
            <v>9G</v>
          </cell>
          <cell r="P546" t="str">
            <v>V</v>
          </cell>
        </row>
        <row r="547">
          <cell r="B547">
            <v>11381</v>
          </cell>
          <cell r="C547" t="str">
            <v>0064722343</v>
          </cell>
          <cell r="D547" t="str">
            <v>NATHAN DWI MAHESA PUTRA WICAKSONO</v>
          </cell>
          <cell r="E547" t="str">
            <v>L</v>
          </cell>
          <cell r="F547" t="str">
            <v>L</v>
          </cell>
          <cell r="G547">
            <v>700000</v>
          </cell>
          <cell r="H547" t="str">
            <v>LUNAS</v>
          </cell>
          <cell r="I547" t="str">
            <v>9A</v>
          </cell>
          <cell r="J547">
            <v>44384</v>
          </cell>
          <cell r="K547" t="str">
            <v>V</v>
          </cell>
          <cell r="M547" t="str">
            <v>LUNAS</v>
          </cell>
          <cell r="N547">
            <v>0</v>
          </cell>
          <cell r="O547" t="str">
            <v>9A</v>
          </cell>
          <cell r="P547" t="str">
            <v>V</v>
          </cell>
        </row>
        <row r="548">
          <cell r="B548">
            <v>11455</v>
          </cell>
          <cell r="C548" t="str">
            <v>0063868310</v>
          </cell>
          <cell r="D548" t="str">
            <v>NATHANIA ALMA DEVIRA</v>
          </cell>
          <cell r="E548" t="str">
            <v>P</v>
          </cell>
          <cell r="F548" t="str">
            <v>L</v>
          </cell>
          <cell r="G548">
            <v>700000</v>
          </cell>
          <cell r="H548" t="str">
            <v>LUNAS</v>
          </cell>
          <cell r="I548" t="str">
            <v>9B</v>
          </cell>
          <cell r="J548">
            <v>44375</v>
          </cell>
          <cell r="K548" t="str">
            <v>V</v>
          </cell>
          <cell r="M548" t="str">
            <v>LUNAS</v>
          </cell>
          <cell r="N548">
            <v>0</v>
          </cell>
          <cell r="O548" t="str">
            <v>9B</v>
          </cell>
          <cell r="P548" t="str">
            <v>V</v>
          </cell>
        </row>
        <row r="549">
          <cell r="B549">
            <v>11456</v>
          </cell>
          <cell r="C549" t="str">
            <v>0066160912</v>
          </cell>
          <cell r="D549" t="str">
            <v>NAZALEA ALBI NAJEMAH</v>
          </cell>
          <cell r="G549">
            <v>0</v>
          </cell>
          <cell r="H549" t="str">
            <v/>
          </cell>
          <cell r="I549" t="str">
            <v/>
          </cell>
          <cell r="M549">
            <v>700000</v>
          </cell>
          <cell r="N549">
            <v>700000</v>
          </cell>
          <cell r="O549" t="e">
            <v>#N/A</v>
          </cell>
          <cell r="P549" t="str">
            <v/>
          </cell>
        </row>
        <row r="550">
          <cell r="B550">
            <v>11415</v>
          </cell>
          <cell r="C550" t="str">
            <v>0062561076</v>
          </cell>
          <cell r="D550" t="str">
            <v>NIKITA ROSALIA PUSPITASARI</v>
          </cell>
          <cell r="E550" t="str">
            <v>P</v>
          </cell>
          <cell r="F550" t="str">
            <v>L</v>
          </cell>
          <cell r="G550">
            <v>700000</v>
          </cell>
          <cell r="H550" t="str">
            <v>LUNAS</v>
          </cell>
          <cell r="I550" t="str">
            <v>9D</v>
          </cell>
          <cell r="J550">
            <v>44389</v>
          </cell>
          <cell r="M550" t="str">
            <v>LUNAS</v>
          </cell>
          <cell r="N550">
            <v>0</v>
          </cell>
          <cell r="O550" t="str">
            <v>9D</v>
          </cell>
          <cell r="P550" t="str">
            <v>V</v>
          </cell>
        </row>
        <row r="551">
          <cell r="B551">
            <v>11383</v>
          </cell>
          <cell r="C551" t="str">
            <v>0068104360</v>
          </cell>
          <cell r="D551" t="str">
            <v>NOVELIA ZAHRAH ANDRIANI</v>
          </cell>
          <cell r="E551" t="str">
            <v>P</v>
          </cell>
          <cell r="F551" t="str">
            <v>B</v>
          </cell>
          <cell r="G551">
            <v>300000</v>
          </cell>
          <cell r="H551">
            <v>400000</v>
          </cell>
          <cell r="I551" t="str">
            <v>9E</v>
          </cell>
          <cell r="J551">
            <v>44376</v>
          </cell>
          <cell r="K551" t="str">
            <v>V</v>
          </cell>
          <cell r="M551">
            <v>400000</v>
          </cell>
          <cell r="N551">
            <v>400000</v>
          </cell>
          <cell r="O551" t="str">
            <v>9E</v>
          </cell>
          <cell r="P551" t="str">
            <v>V</v>
          </cell>
        </row>
        <row r="552">
          <cell r="B552">
            <v>11556</v>
          </cell>
          <cell r="C552" t="str">
            <v>0071553983</v>
          </cell>
          <cell r="D552" t="str">
            <v>RAHMA AULIA MARDIKA</v>
          </cell>
          <cell r="E552" t="str">
            <v>P</v>
          </cell>
          <cell r="F552" t="str">
            <v>L</v>
          </cell>
          <cell r="G552">
            <v>700000</v>
          </cell>
          <cell r="H552" t="str">
            <v>LUNAS</v>
          </cell>
          <cell r="I552" t="str">
            <v>9D</v>
          </cell>
          <cell r="J552">
            <v>44376</v>
          </cell>
          <cell r="K552" t="str">
            <v>V</v>
          </cell>
          <cell r="M552" t="str">
            <v>LUNAS</v>
          </cell>
          <cell r="N552">
            <v>0</v>
          </cell>
          <cell r="O552" t="str">
            <v>9D</v>
          </cell>
          <cell r="P552" t="str">
            <v>V</v>
          </cell>
        </row>
        <row r="553">
          <cell r="B553">
            <v>11525</v>
          </cell>
          <cell r="C553" t="str">
            <v>0076460405</v>
          </cell>
          <cell r="D553" t="str">
            <v>RASYA SALADIN PASHA</v>
          </cell>
          <cell r="E553" t="str">
            <v>L</v>
          </cell>
          <cell r="F553" t="str">
            <v>L</v>
          </cell>
          <cell r="G553">
            <v>700000</v>
          </cell>
          <cell r="H553" t="str">
            <v>LUNAS</v>
          </cell>
          <cell r="I553" t="str">
            <v>9G</v>
          </cell>
          <cell r="J553">
            <v>44385</v>
          </cell>
          <cell r="M553" t="str">
            <v>LUNAS</v>
          </cell>
          <cell r="N553">
            <v>0</v>
          </cell>
          <cell r="O553" t="str">
            <v>9G</v>
          </cell>
          <cell r="P553" t="str">
            <v>V</v>
          </cell>
        </row>
        <row r="554">
          <cell r="B554">
            <v>11322</v>
          </cell>
          <cell r="C554" t="str">
            <v>0076724702</v>
          </cell>
          <cell r="D554" t="str">
            <v>RENNE RAYYANDHA RIVA</v>
          </cell>
          <cell r="E554" t="str">
            <v>P</v>
          </cell>
          <cell r="F554" t="str">
            <v>B</v>
          </cell>
          <cell r="G554">
            <v>500000</v>
          </cell>
          <cell r="H554">
            <v>200000</v>
          </cell>
          <cell r="I554" t="str">
            <v>9A</v>
          </cell>
          <cell r="J554">
            <v>44389</v>
          </cell>
          <cell r="M554">
            <v>200000</v>
          </cell>
          <cell r="N554">
            <v>200000</v>
          </cell>
          <cell r="O554" t="str">
            <v>9A</v>
          </cell>
          <cell r="P554" t="str">
            <v>V</v>
          </cell>
        </row>
        <row r="555">
          <cell r="B555">
            <v>11496</v>
          </cell>
          <cell r="C555" t="str">
            <v>0063875669</v>
          </cell>
          <cell r="D555" t="str">
            <v>RINJANI KAYLA KUSUMANINGTYAS</v>
          </cell>
          <cell r="E555" t="str">
            <v>P</v>
          </cell>
          <cell r="F555" t="str">
            <v>B</v>
          </cell>
          <cell r="G555">
            <v>500000</v>
          </cell>
          <cell r="H555">
            <v>200000</v>
          </cell>
          <cell r="I555" t="str">
            <v>9B</v>
          </cell>
          <cell r="J555">
            <v>44382</v>
          </cell>
          <cell r="K555" t="str">
            <v>V</v>
          </cell>
          <cell r="M555">
            <v>200000</v>
          </cell>
          <cell r="N555">
            <v>200000</v>
          </cell>
          <cell r="O555" t="str">
            <v>9B</v>
          </cell>
          <cell r="P555" t="str">
            <v>V</v>
          </cell>
        </row>
        <row r="556">
          <cell r="B556">
            <v>11461</v>
          </cell>
          <cell r="C556" t="str">
            <v>0064274669</v>
          </cell>
          <cell r="D556" t="str">
            <v>SHEVILA RAHMADHANY</v>
          </cell>
          <cell r="E556" t="str">
            <v>P</v>
          </cell>
          <cell r="F556" t="str">
            <v>L</v>
          </cell>
          <cell r="G556">
            <v>700000</v>
          </cell>
          <cell r="H556" t="str">
            <v>LUNAS</v>
          </cell>
          <cell r="I556" t="str">
            <v>9C</v>
          </cell>
          <cell r="J556">
            <v>44375</v>
          </cell>
          <cell r="K556" t="str">
            <v>V</v>
          </cell>
          <cell r="M556" t="str">
            <v>LUNAS</v>
          </cell>
          <cell r="N556">
            <v>0</v>
          </cell>
          <cell r="O556" t="str">
            <v>9C</v>
          </cell>
          <cell r="P556" t="str">
            <v>V</v>
          </cell>
        </row>
        <row r="557">
          <cell r="B557">
            <v>11498</v>
          </cell>
          <cell r="C557" t="str">
            <v>0075372533</v>
          </cell>
          <cell r="D557" t="str">
            <v>TRISTAN EVAN HASAN KARTANEGARA</v>
          </cell>
          <cell r="E557" t="str">
            <v>L</v>
          </cell>
          <cell r="F557" t="str">
            <v>L</v>
          </cell>
          <cell r="G557">
            <v>700000</v>
          </cell>
          <cell r="H557" t="str">
            <v>LUNAS</v>
          </cell>
          <cell r="I557" t="str">
            <v>9D</v>
          </cell>
          <cell r="J557">
            <v>44387</v>
          </cell>
          <cell r="K557" t="str">
            <v>V</v>
          </cell>
          <cell r="M557" t="str">
            <v>LUNAS</v>
          </cell>
          <cell r="N557">
            <v>0</v>
          </cell>
          <cell r="O557" t="str">
            <v>9D</v>
          </cell>
          <cell r="P557" t="str">
            <v>V</v>
          </cell>
        </row>
        <row r="558">
          <cell r="B558">
            <v>11567</v>
          </cell>
          <cell r="C558" t="str">
            <v>0044990443</v>
          </cell>
          <cell r="D558" t="str">
            <v>TSABITA ANISATUS SYARIFA</v>
          </cell>
          <cell r="E558" t="str">
            <v>P</v>
          </cell>
          <cell r="F558" t="str">
            <v>B</v>
          </cell>
          <cell r="G558">
            <v>500000</v>
          </cell>
          <cell r="H558">
            <v>200000</v>
          </cell>
          <cell r="I558" t="str">
            <v>9E</v>
          </cell>
          <cell r="J558">
            <v>44375</v>
          </cell>
          <cell r="K558" t="str">
            <v>V</v>
          </cell>
          <cell r="M558">
            <v>200000</v>
          </cell>
          <cell r="N558">
            <v>200000</v>
          </cell>
          <cell r="O558" t="str">
            <v>9E</v>
          </cell>
          <cell r="P558" t="str">
            <v>V</v>
          </cell>
        </row>
        <row r="559">
          <cell r="M559">
            <v>700000</v>
          </cell>
          <cell r="N559">
            <v>700000</v>
          </cell>
          <cell r="O559" t="e">
            <v>#N/A</v>
          </cell>
          <cell r="P559" t="str">
            <v/>
          </cell>
        </row>
        <row r="560">
          <cell r="M560">
            <v>700000</v>
          </cell>
          <cell r="N560">
            <v>700000</v>
          </cell>
          <cell r="O560" t="e">
            <v>#N/A</v>
          </cell>
          <cell r="P560" t="str">
            <v/>
          </cell>
        </row>
        <row r="561">
          <cell r="M561">
            <v>700000</v>
          </cell>
          <cell r="N561">
            <v>700000</v>
          </cell>
          <cell r="P561" t="str">
            <v/>
          </cell>
        </row>
        <row r="566">
          <cell r="D566" t="str">
            <v>DU</v>
          </cell>
          <cell r="F566">
            <v>29</v>
          </cell>
        </row>
      </sheetData>
      <sheetData sheetId="11"/>
      <sheetData sheetId="12">
        <row r="12">
          <cell r="B12" t="str">
            <v>7A</v>
          </cell>
          <cell r="C12">
            <v>18</v>
          </cell>
          <cell r="D12">
            <v>18</v>
          </cell>
          <cell r="E12">
            <v>36</v>
          </cell>
          <cell r="F12" t="str">
            <v>KI M. NASHRULLOH, S.Pd</v>
          </cell>
        </row>
        <row r="13">
          <cell r="B13" t="str">
            <v>7B</v>
          </cell>
          <cell r="C13">
            <v>18</v>
          </cell>
          <cell r="D13">
            <v>18</v>
          </cell>
          <cell r="E13">
            <v>36</v>
          </cell>
          <cell r="F13" t="str">
            <v>KI MIFTACHUL HUDA, S.Pd</v>
          </cell>
        </row>
        <row r="14">
          <cell r="B14" t="str">
            <v>7C</v>
          </cell>
          <cell r="C14">
            <v>16</v>
          </cell>
          <cell r="D14">
            <v>17</v>
          </cell>
          <cell r="E14">
            <v>33</v>
          </cell>
          <cell r="F14" t="str">
            <v>KI ANANG CAHYO S., M.Pd</v>
          </cell>
        </row>
        <row r="15">
          <cell r="B15" t="str">
            <v>7D</v>
          </cell>
          <cell r="C15">
            <v>18</v>
          </cell>
          <cell r="D15">
            <v>16</v>
          </cell>
          <cell r="E15">
            <v>34</v>
          </cell>
          <cell r="F15" t="str">
            <v>KI NUR KHOLIS, S.Ag</v>
          </cell>
        </row>
        <row r="16">
          <cell r="B16" t="str">
            <v>7E</v>
          </cell>
          <cell r="C16">
            <v>17</v>
          </cell>
          <cell r="D16">
            <v>18</v>
          </cell>
          <cell r="E16">
            <v>35</v>
          </cell>
          <cell r="F16" t="str">
            <v>NYI NOVIA TITA, S.Si</v>
          </cell>
        </row>
        <row r="17">
          <cell r="B17" t="str">
            <v>7F</v>
          </cell>
          <cell r="C17">
            <v>15</v>
          </cell>
          <cell r="D17">
            <v>19</v>
          </cell>
          <cell r="E17">
            <v>34</v>
          </cell>
          <cell r="F17" t="str">
            <v>NYI SILVIA ROCHMAWATI, S.S</v>
          </cell>
        </row>
        <row r="18">
          <cell r="B18" t="str">
            <v>JML</v>
          </cell>
          <cell r="C18">
            <v>102</v>
          </cell>
          <cell r="D18">
            <v>106</v>
          </cell>
          <cell r="E18">
            <v>208</v>
          </cell>
        </row>
        <row r="20">
          <cell r="B20" t="str">
            <v>KELAS</v>
          </cell>
          <cell r="C20" t="str">
            <v>L</v>
          </cell>
          <cell r="D20" t="str">
            <v>P</v>
          </cell>
          <cell r="E20" t="str">
            <v>JUMLAH</v>
          </cell>
          <cell r="F20" t="str">
            <v>WALI KELAS</v>
          </cell>
        </row>
        <row r="22">
          <cell r="B22" t="str">
            <v>8A</v>
          </cell>
          <cell r="C22">
            <v>18</v>
          </cell>
          <cell r="D22">
            <v>16</v>
          </cell>
          <cell r="E22">
            <v>34</v>
          </cell>
          <cell r="F22" t="str">
            <v>KI EKO TRISTIO, S.Pd</v>
          </cell>
        </row>
        <row r="23">
          <cell r="B23" t="str">
            <v>8B</v>
          </cell>
          <cell r="C23">
            <v>18</v>
          </cell>
          <cell r="D23">
            <v>16</v>
          </cell>
          <cell r="E23">
            <v>34</v>
          </cell>
          <cell r="F23" t="str">
            <v>KI M. IRJIK, S.E, M.M</v>
          </cell>
        </row>
        <row r="24">
          <cell r="B24" t="str">
            <v>8C</v>
          </cell>
          <cell r="C24">
            <v>17</v>
          </cell>
          <cell r="D24">
            <v>16</v>
          </cell>
          <cell r="E24">
            <v>33</v>
          </cell>
          <cell r="F24" t="str">
            <v>NYI Dra. HETTY K.</v>
          </cell>
        </row>
        <row r="25">
          <cell r="B25" t="str">
            <v>8D</v>
          </cell>
          <cell r="C25">
            <v>18</v>
          </cell>
          <cell r="D25">
            <v>16</v>
          </cell>
          <cell r="E25">
            <v>34</v>
          </cell>
          <cell r="F25" t="str">
            <v>KI UMAR FARUQ, S.Pd</v>
          </cell>
        </row>
        <row r="26">
          <cell r="B26" t="str">
            <v>8E</v>
          </cell>
          <cell r="C26">
            <v>17</v>
          </cell>
          <cell r="D26">
            <v>18</v>
          </cell>
          <cell r="E26">
            <v>35</v>
          </cell>
          <cell r="F26" t="str">
            <v>KI NARTO, S.PdI, M.M</v>
          </cell>
        </row>
        <row r="27">
          <cell r="B27" t="str">
            <v>8F</v>
          </cell>
          <cell r="C27">
            <v>17</v>
          </cell>
          <cell r="D27">
            <v>16</v>
          </cell>
          <cell r="E27">
            <v>33</v>
          </cell>
          <cell r="F27" t="str">
            <v>NYI ANA WIJAYANTI, S.S</v>
          </cell>
        </row>
        <row r="28">
          <cell r="B28" t="str">
            <v>8G</v>
          </cell>
          <cell r="C28">
            <v>18</v>
          </cell>
          <cell r="D28">
            <v>16</v>
          </cell>
          <cell r="E28">
            <v>34</v>
          </cell>
          <cell r="F28" t="str">
            <v>KI SYAIFUDDIN ZUHRI, S.Pd</v>
          </cell>
        </row>
        <row r="29">
          <cell r="B29" t="str">
            <v>8H</v>
          </cell>
          <cell r="C29">
            <v>17</v>
          </cell>
          <cell r="D29">
            <v>15</v>
          </cell>
          <cell r="E29">
            <v>32</v>
          </cell>
          <cell r="F29" t="str">
            <v>KI KHOIRUL ARIFIN, S.Pd</v>
          </cell>
        </row>
        <row r="30">
          <cell r="B30" t="str">
            <v>JML</v>
          </cell>
          <cell r="C30">
            <v>140</v>
          </cell>
          <cell r="D30">
            <v>129</v>
          </cell>
          <cell r="E30">
            <v>269</v>
          </cell>
        </row>
        <row r="32">
          <cell r="B32" t="str">
            <v>KELAS</v>
          </cell>
          <cell r="C32" t="str">
            <v>L</v>
          </cell>
          <cell r="D32" t="str">
            <v>P</v>
          </cell>
          <cell r="E32" t="str">
            <v>JUMLAH</v>
          </cell>
          <cell r="F32" t="str">
            <v>WALI KELAS</v>
          </cell>
        </row>
        <row r="34">
          <cell r="B34" t="str">
            <v>9A</v>
          </cell>
          <cell r="C34">
            <v>21</v>
          </cell>
          <cell r="D34">
            <v>14</v>
          </cell>
          <cell r="E34">
            <v>35</v>
          </cell>
          <cell r="F34" t="str">
            <v>NYI YULIANTI, S.Pd</v>
          </cell>
        </row>
        <row r="35">
          <cell r="B35" t="str">
            <v>9B</v>
          </cell>
          <cell r="C35">
            <v>21</v>
          </cell>
          <cell r="D35">
            <v>14</v>
          </cell>
          <cell r="E35">
            <v>35</v>
          </cell>
          <cell r="F35" t="str">
            <v>NYI APRILIANA K., S.Pd</v>
          </cell>
        </row>
        <row r="36">
          <cell r="B36" t="str">
            <v>9C</v>
          </cell>
          <cell r="C36">
            <v>21</v>
          </cell>
          <cell r="D36">
            <v>14</v>
          </cell>
          <cell r="E36">
            <v>35</v>
          </cell>
          <cell r="F36" t="str">
            <v>NYI SRI ASTITI, S.Pd</v>
          </cell>
        </row>
        <row r="37">
          <cell r="B37" t="str">
            <v>9D</v>
          </cell>
          <cell r="C37">
            <v>22</v>
          </cell>
          <cell r="D37">
            <v>14</v>
          </cell>
          <cell r="E37">
            <v>36</v>
          </cell>
          <cell r="F37" t="str">
            <v>KI RIFANGI, S.Pd</v>
          </cell>
        </row>
        <row r="38">
          <cell r="B38" t="str">
            <v>9E</v>
          </cell>
          <cell r="C38">
            <v>21</v>
          </cell>
          <cell r="D38">
            <v>14</v>
          </cell>
          <cell r="E38">
            <v>35</v>
          </cell>
          <cell r="F38" t="str">
            <v>KI IMAM THOHIR, S.Ag</v>
          </cell>
        </row>
        <row r="39">
          <cell r="B39" t="str">
            <v>9F</v>
          </cell>
          <cell r="C39">
            <v>20</v>
          </cell>
          <cell r="D39">
            <v>14</v>
          </cell>
          <cell r="E39">
            <v>34</v>
          </cell>
          <cell r="F39" t="str">
            <v>KI M.H. BASORI, S.Pd</v>
          </cell>
        </row>
        <row r="40">
          <cell r="B40" t="str">
            <v>JML</v>
          </cell>
          <cell r="C40">
            <v>126</v>
          </cell>
          <cell r="D40">
            <v>84</v>
          </cell>
          <cell r="E40">
            <v>210</v>
          </cell>
          <cell r="F40" t="str">
            <v>YULIANTI, S.Pd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25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14.85546875" customWidth="1"/>
    <col min="12" max="12" width="0" hidden="1" customWidth="1"/>
    <col min="13" max="16" width="9.140625" hidden="1" customWidth="1"/>
    <col min="17" max="17" width="26.85546875" hidden="1" customWidth="1"/>
    <col min="18" max="26" width="9.140625" hidden="1" customWidth="1"/>
    <col min="27" max="27" width="0" hidden="1" customWidth="1"/>
  </cols>
  <sheetData>
    <row r="1" spans="1:21" ht="15.75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21" ht="22.5" x14ac:dyDescent="0.2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21" ht="15.75" x14ac:dyDescent="0.25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21" x14ac:dyDescent="0.25">
      <c r="A4" s="169" t="s">
        <v>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21" x14ac:dyDescent="0.25">
      <c r="A5" s="169" t="s">
        <v>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21" x14ac:dyDescent="0.25">
      <c r="A6" s="170" t="s">
        <v>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8" spans="1:21" ht="18.75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P8" s="1" t="s">
        <v>1742</v>
      </c>
      <c r="Q8" s="1" t="s">
        <v>1741</v>
      </c>
      <c r="R8" s="1" t="s">
        <v>1742</v>
      </c>
      <c r="S8" s="1" t="s">
        <v>745</v>
      </c>
      <c r="T8" s="1" t="s">
        <v>1745</v>
      </c>
      <c r="U8" s="151"/>
    </row>
    <row r="9" spans="1:21" ht="28.5" x14ac:dyDescent="0.45">
      <c r="A9" s="166" t="s">
        <v>733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P9" s="1" t="s">
        <v>1743</v>
      </c>
      <c r="Q9" s="154" t="e">
        <f>VLOOKUP($C14,'KLS 8 NEW (2)'!$B$8:$H$430,3,FALSE)</f>
        <v>#N/A</v>
      </c>
      <c r="R9" s="1" t="e">
        <f>VLOOKUP($C14,'KLS 8 NEW (2)'!$B$8:$H$430,6,FALSE)</f>
        <v>#N/A</v>
      </c>
      <c r="S9" s="1" t="e">
        <f>VLOOKUP($C14,'KLS 8 NEW (2)'!$B$8:$H$430,7,FALSE)</f>
        <v>#N/A</v>
      </c>
      <c r="T9" s="1" t="b">
        <f>ISERROR(S9)</f>
        <v>1</v>
      </c>
      <c r="U9" s="1">
        <f>IF(T9=TRUE,0,1)</f>
        <v>0</v>
      </c>
    </row>
    <row r="10" spans="1:21" ht="28.5" x14ac:dyDescent="0.45">
      <c r="A10" s="166" t="s">
        <v>734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P10" s="1" t="s">
        <v>1744</v>
      </c>
      <c r="Q10" s="154" t="e">
        <f>VLOOKUP($C14,'KLS 9 NEW (2)'!$B$8:$H$570,3,FALSE)</f>
        <v>#N/A</v>
      </c>
      <c r="R10" s="1" t="e">
        <f>VLOOKUP($C14,'KLS 9 NEW (2)'!$B$8:$H$570,6,FALSE)</f>
        <v>#N/A</v>
      </c>
      <c r="S10" s="1" t="e">
        <f>VLOOKUP($C14,'KLS 9 NEW (2)'!$B$8:$H$570,7,FALSE)</f>
        <v>#N/A</v>
      </c>
      <c r="T10" s="1" t="b">
        <f>ISERROR(S10)</f>
        <v>1</v>
      </c>
      <c r="U10" s="1">
        <f>IF(T10=TRUE,0,2)</f>
        <v>0</v>
      </c>
    </row>
    <row r="11" spans="1:21" ht="28.5" x14ac:dyDescent="0.4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P11" s="151"/>
      <c r="Q11" s="151" t="s">
        <v>1747</v>
      </c>
      <c r="R11" s="163" t="s">
        <v>1748</v>
      </c>
      <c r="S11" s="163" t="s">
        <v>1748</v>
      </c>
      <c r="T11" s="1" t="s">
        <v>1746</v>
      </c>
      <c r="U11" s="1">
        <f>SUM(U9:U10)</f>
        <v>0</v>
      </c>
    </row>
    <row r="14" spans="1:21" ht="15.75" x14ac:dyDescent="0.25">
      <c r="A14" s="47" t="s">
        <v>6</v>
      </c>
      <c r="B14" s="48" t="s">
        <v>8</v>
      </c>
      <c r="C14" s="50"/>
      <c r="E14" t="s">
        <v>735</v>
      </c>
      <c r="P14" s="53">
        <v>1</v>
      </c>
      <c r="Q14" s="151" t="e">
        <f>Q9</f>
        <v>#N/A</v>
      </c>
      <c r="R14" s="1" t="e">
        <f t="shared" ref="R14:S14" si="0">R9</f>
        <v>#N/A</v>
      </c>
      <c r="S14" s="1" t="e">
        <f t="shared" si="0"/>
        <v>#N/A</v>
      </c>
      <c r="T14" s="151"/>
      <c r="U14" t="s">
        <v>1749</v>
      </c>
    </row>
    <row r="15" spans="1:21" ht="15.75" x14ac:dyDescent="0.25">
      <c r="A15" s="47" t="s">
        <v>7</v>
      </c>
      <c r="B15" s="48" t="s">
        <v>8</v>
      </c>
      <c r="C15" s="49" t="str">
        <f>Q17</f>
        <v>NIS Yang Diketikkan Tidak Terdaftar</v>
      </c>
      <c r="P15" s="53">
        <v>2</v>
      </c>
      <c r="Q15" s="153" t="e">
        <f t="shared" ref="Q15:S16" si="1">Q10</f>
        <v>#N/A</v>
      </c>
      <c r="R15" s="1" t="e">
        <f t="shared" si="1"/>
        <v>#N/A</v>
      </c>
      <c r="S15" s="1" t="e">
        <f t="shared" si="1"/>
        <v>#N/A</v>
      </c>
      <c r="T15" s="151"/>
    </row>
    <row r="16" spans="1:21" ht="15.75" x14ac:dyDescent="0.25">
      <c r="A16" s="47" t="s">
        <v>732</v>
      </c>
      <c r="B16" s="48" t="s">
        <v>8</v>
      </c>
      <c r="C16" s="47" t="str">
        <f>T17</f>
        <v>Anda Belum Daftar Ulang , Silahkan Daftar Ulang Dahulu</v>
      </c>
      <c r="P16" s="53">
        <v>0</v>
      </c>
      <c r="Q16" s="153" t="str">
        <f t="shared" si="1"/>
        <v>NIS Yang Diketikkan Tidak Terdaftar</v>
      </c>
      <c r="R16" s="1" t="str">
        <f t="shared" si="1"/>
        <v>-</v>
      </c>
      <c r="S16" s="1" t="str">
        <f t="shared" si="1"/>
        <v>-</v>
      </c>
      <c r="T16" s="158"/>
    </row>
    <row r="17" spans="1:25" ht="15.75" x14ac:dyDescent="0.25">
      <c r="A17" s="47"/>
      <c r="B17" s="48"/>
      <c r="C17" s="47"/>
      <c r="P17" s="54" t="s">
        <v>1750</v>
      </c>
      <c r="Q17" s="157" t="str">
        <f>VLOOKUP($U$11,$P$14:$S$17,2,FALSE)</f>
        <v>NIS Yang Diketikkan Tidak Terdaftar</v>
      </c>
      <c r="R17" s="54" t="str">
        <f>VLOOKUP($U$11,$P$14:$S$17,3,FALSE)</f>
        <v>-</v>
      </c>
      <c r="S17" s="54" t="str">
        <f>VLOOKUP($U$11,$P$14:$S$17,4,FALSE)</f>
        <v>-</v>
      </c>
      <c r="T17" s="156" t="str">
        <f>IF(S17="V",R17,U14)</f>
        <v>Anda Belum Daftar Ulang , Silahkan Daftar Ulang Dahulu</v>
      </c>
      <c r="U17" s="156"/>
      <c r="V17" s="156"/>
      <c r="W17" s="156"/>
      <c r="X17" s="156"/>
      <c r="Y17" s="156"/>
    </row>
    <row r="18" spans="1:25" ht="33.75" x14ac:dyDescent="0.5">
      <c r="A18" s="172"/>
      <c r="B18" s="172"/>
      <c r="C18" s="172"/>
      <c r="D18" s="172"/>
      <c r="E18" s="172"/>
      <c r="F18" s="167"/>
      <c r="G18" s="167"/>
      <c r="H18" s="167"/>
      <c r="I18" s="51"/>
      <c r="J18" s="51"/>
      <c r="K18" s="51"/>
      <c r="O18" s="167"/>
      <c r="P18" s="167"/>
      <c r="Q18" s="167"/>
      <c r="R18" s="51" t="s">
        <v>728</v>
      </c>
      <c r="S18" s="51"/>
      <c r="T18" s="51"/>
      <c r="U18" s="51"/>
      <c r="V18" s="51"/>
    </row>
    <row r="20" spans="1:25" ht="22.5" x14ac:dyDescent="0.3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  <row r="23" spans="1:25" x14ac:dyDescent="0.25">
      <c r="A23" t="str">
        <f>IF(F18="LULUS",Q23,"")</f>
        <v/>
      </c>
      <c r="Q23" t="s">
        <v>725</v>
      </c>
    </row>
    <row r="24" spans="1:25" x14ac:dyDescent="0.25">
      <c r="A24" t="str">
        <f>IF(F18="LULUS",Q24,"")</f>
        <v/>
      </c>
      <c r="Q24" t="s">
        <v>726</v>
      </c>
    </row>
    <row r="25" spans="1:25" x14ac:dyDescent="0.25">
      <c r="A25" t="str">
        <f>IF(F18="LULUS",Q25,"")</f>
        <v/>
      </c>
      <c r="Q25" t="s">
        <v>727</v>
      </c>
    </row>
  </sheetData>
  <sheetProtection password="CEAC" sheet="1" objects="1" scenarios="1" selectLockedCells="1"/>
  <mergeCells count="14">
    <mergeCell ref="A20:K20"/>
    <mergeCell ref="A4:K4"/>
    <mergeCell ref="A5:K5"/>
    <mergeCell ref="A6:K6"/>
    <mergeCell ref="A8:K8"/>
    <mergeCell ref="A9:K9"/>
    <mergeCell ref="A18:E18"/>
    <mergeCell ref="F18:H18"/>
    <mergeCell ref="A2:K2"/>
    <mergeCell ref="A1:K1"/>
    <mergeCell ref="A3:K3"/>
    <mergeCell ref="A11:K11"/>
    <mergeCell ref="O18:Q18"/>
    <mergeCell ref="A10:K10"/>
  </mergeCells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5"/>
  <sheetViews>
    <sheetView topLeftCell="L1" zoomScale="90" zoomScaleNormal="90" zoomScaleSheetLayoutView="100" workbookViewId="0">
      <selection activeCell="V1" sqref="V1"/>
    </sheetView>
  </sheetViews>
  <sheetFormatPr defaultRowHeight="12.75" x14ac:dyDescent="0.2"/>
  <cols>
    <col min="1" max="1" width="4.7109375" style="58" hidden="1" customWidth="1"/>
    <col min="2" max="2" width="6.7109375" style="58" hidden="1" customWidth="1"/>
    <col min="3" max="3" width="10.7109375" style="58" hidden="1" customWidth="1"/>
    <col min="4" max="4" width="30.7109375" style="55" hidden="1" customWidth="1"/>
    <col min="5" max="5" width="3.7109375" style="55" hidden="1" customWidth="1"/>
    <col min="6" max="11" width="8.7109375" style="55" hidden="1" customWidth="1"/>
    <col min="12" max="13" width="9.140625" style="55"/>
    <col min="14" max="15" width="0" style="55" hidden="1" customWidth="1"/>
    <col min="16" max="16384" width="9.140625" style="55"/>
  </cols>
  <sheetData>
    <row r="1" spans="1:15" ht="15.75" x14ac:dyDescent="0.25">
      <c r="A1" s="174" t="s">
        <v>736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ht="15.75" x14ac:dyDescent="0.25">
      <c r="A2" s="175" t="s">
        <v>737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5" ht="15.75" x14ac:dyDescent="0.25">
      <c r="A3" s="173" t="s">
        <v>734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5" ht="15.75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5" x14ac:dyDescent="0.2">
      <c r="A5" s="57" t="s">
        <v>738</v>
      </c>
    </row>
    <row r="6" spans="1:15" x14ac:dyDescent="0.2">
      <c r="B6" s="152">
        <v>1</v>
      </c>
      <c r="C6" s="152">
        <v>2</v>
      </c>
      <c r="D6" s="152">
        <v>3</v>
      </c>
      <c r="E6" s="152">
        <v>4</v>
      </c>
      <c r="F6" s="152">
        <v>5</v>
      </c>
      <c r="G6" s="152">
        <v>6</v>
      </c>
      <c r="H6" s="152">
        <v>7</v>
      </c>
    </row>
    <row r="7" spans="1:15" ht="27" customHeight="1" x14ac:dyDescent="0.2">
      <c r="A7" s="60" t="s">
        <v>9</v>
      </c>
      <c r="B7" s="61" t="s">
        <v>6</v>
      </c>
      <c r="C7" s="61" t="s">
        <v>14</v>
      </c>
      <c r="D7" s="60" t="s">
        <v>740</v>
      </c>
      <c r="E7" s="60" t="s">
        <v>741</v>
      </c>
      <c r="F7" s="62" t="s">
        <v>742</v>
      </c>
      <c r="G7" s="61" t="s">
        <v>743</v>
      </c>
      <c r="H7" s="63" t="s">
        <v>744</v>
      </c>
      <c r="I7" s="60"/>
      <c r="J7" s="62"/>
      <c r="K7" s="60"/>
      <c r="N7" s="64" t="s">
        <v>743</v>
      </c>
      <c r="O7" s="65" t="s">
        <v>745</v>
      </c>
    </row>
    <row r="8" spans="1:15" ht="14.1" customHeight="1" x14ac:dyDescent="0.2">
      <c r="A8" s="66">
        <v>1</v>
      </c>
      <c r="B8" s="67">
        <v>11610</v>
      </c>
      <c r="C8" s="68" t="s">
        <v>746</v>
      </c>
      <c r="D8" s="11" t="s">
        <v>747</v>
      </c>
      <c r="E8" s="69" t="s">
        <v>22</v>
      </c>
      <c r="F8" s="67" t="s">
        <v>748</v>
      </c>
      <c r="G8" s="10" t="s">
        <v>739</v>
      </c>
      <c r="H8" s="70" t="str">
        <f>VLOOKUP(B8,'[1]KLS 7 New'!$B$8:$S$420,18,FALSE)</f>
        <v xml:space="preserve"> </v>
      </c>
      <c r="I8" s="71"/>
      <c r="J8" s="72"/>
      <c r="K8" s="73"/>
      <c r="N8" s="74" t="s">
        <v>739</v>
      </c>
      <c r="O8" s="74" t="e">
        <f>VLOOKUP(B8,#REF!,5,FALSE)</f>
        <v>#REF!</v>
      </c>
    </row>
    <row r="9" spans="1:15" ht="14.1" customHeight="1" x14ac:dyDescent="0.2">
      <c r="A9" s="66">
        <v>2</v>
      </c>
      <c r="B9" s="67">
        <v>11717</v>
      </c>
      <c r="C9" s="68" t="s">
        <v>749</v>
      </c>
      <c r="D9" s="11" t="s">
        <v>750</v>
      </c>
      <c r="E9" s="69" t="s">
        <v>22</v>
      </c>
      <c r="F9" s="67" t="s">
        <v>751</v>
      </c>
      <c r="G9" s="10" t="s">
        <v>739</v>
      </c>
      <c r="H9" s="70" t="str">
        <f>VLOOKUP(B9,'[1]KLS 7 New'!$B$8:$S$420,18,FALSE)</f>
        <v>V</v>
      </c>
      <c r="I9" s="71"/>
      <c r="J9" s="72"/>
      <c r="K9" s="73"/>
      <c r="N9" s="74" t="s">
        <v>739</v>
      </c>
      <c r="O9" s="74" t="e">
        <f>VLOOKUP(B9,#REF!,5,FALSE)</f>
        <v>#REF!</v>
      </c>
    </row>
    <row r="10" spans="1:15" ht="14.1" customHeight="1" x14ac:dyDescent="0.2">
      <c r="A10" s="66">
        <v>3</v>
      </c>
      <c r="B10" s="67">
        <v>11646</v>
      </c>
      <c r="C10" s="68" t="s">
        <v>752</v>
      </c>
      <c r="D10" s="11" t="s">
        <v>753</v>
      </c>
      <c r="E10" s="69" t="s">
        <v>22</v>
      </c>
      <c r="F10" s="67" t="s">
        <v>754</v>
      </c>
      <c r="G10" s="10" t="s">
        <v>739</v>
      </c>
      <c r="H10" s="70" t="str">
        <f>VLOOKUP(B10,'[1]KLS 7 New'!$B$8:$S$420,18,FALSE)</f>
        <v>V</v>
      </c>
      <c r="I10" s="71"/>
      <c r="J10" s="72"/>
      <c r="K10" s="73"/>
      <c r="N10" s="74" t="s">
        <v>739</v>
      </c>
      <c r="O10" s="74" t="e">
        <f>VLOOKUP(B10,#REF!,5,FALSE)</f>
        <v>#REF!</v>
      </c>
    </row>
    <row r="11" spans="1:15" ht="14.1" customHeight="1" x14ac:dyDescent="0.2">
      <c r="A11" s="66">
        <v>4</v>
      </c>
      <c r="B11" s="67">
        <v>11682</v>
      </c>
      <c r="C11" s="68" t="s">
        <v>755</v>
      </c>
      <c r="D11" s="11" t="s">
        <v>756</v>
      </c>
      <c r="E11" s="69" t="s">
        <v>16</v>
      </c>
      <c r="F11" s="67" t="s">
        <v>757</v>
      </c>
      <c r="G11" s="10" t="s">
        <v>739</v>
      </c>
      <c r="H11" s="70" t="str">
        <f>VLOOKUP(B11,'[1]KLS 7 New'!$B$8:$S$420,18,FALSE)</f>
        <v>V</v>
      </c>
      <c r="I11" s="71"/>
      <c r="J11" s="72"/>
      <c r="K11" s="73"/>
      <c r="N11" s="74" t="s">
        <v>739</v>
      </c>
      <c r="O11" s="74" t="e">
        <f>VLOOKUP(B11,#REF!,5,FALSE)</f>
        <v>#REF!</v>
      </c>
    </row>
    <row r="12" spans="1:15" ht="14.1" customHeight="1" x14ac:dyDescent="0.2">
      <c r="A12" s="66">
        <v>5</v>
      </c>
      <c r="B12" s="67">
        <v>11754</v>
      </c>
      <c r="C12" s="68" t="s">
        <v>758</v>
      </c>
      <c r="D12" s="11" t="s">
        <v>759</v>
      </c>
      <c r="E12" s="69" t="s">
        <v>16</v>
      </c>
      <c r="F12" s="67" t="s">
        <v>760</v>
      </c>
      <c r="G12" s="10" t="s">
        <v>739</v>
      </c>
      <c r="H12" s="70" t="str">
        <f>VLOOKUP(B12,'[1]KLS 7 New'!$B$8:$S$420,18,FALSE)</f>
        <v>V</v>
      </c>
      <c r="I12" s="71"/>
      <c r="J12" s="72"/>
      <c r="K12" s="73"/>
      <c r="N12" s="74" t="s">
        <v>739</v>
      </c>
      <c r="O12" s="74" t="e">
        <f>VLOOKUP(B12,#REF!,5,FALSE)</f>
        <v>#REF!</v>
      </c>
    </row>
    <row r="13" spans="1:15" ht="14.1" customHeight="1" x14ac:dyDescent="0.2">
      <c r="A13" s="66">
        <v>6</v>
      </c>
      <c r="B13" s="67">
        <v>11755</v>
      </c>
      <c r="C13" s="68" t="s">
        <v>761</v>
      </c>
      <c r="D13" s="11" t="s">
        <v>762</v>
      </c>
      <c r="E13" s="69" t="s">
        <v>22</v>
      </c>
      <c r="F13" s="67" t="s">
        <v>760</v>
      </c>
      <c r="G13" s="10" t="s">
        <v>739</v>
      </c>
      <c r="H13" s="70" t="str">
        <f>VLOOKUP(B13,'[1]KLS 7 New'!$B$8:$S$420,18,FALSE)</f>
        <v>V</v>
      </c>
      <c r="I13" s="71"/>
      <c r="J13" s="72"/>
      <c r="K13" s="73"/>
      <c r="N13" s="74" t="s">
        <v>739</v>
      </c>
      <c r="O13" s="74" t="e">
        <f>VLOOKUP(B13,#REF!,5,FALSE)</f>
        <v>#REF!</v>
      </c>
    </row>
    <row r="14" spans="1:15" ht="14.1" customHeight="1" x14ac:dyDescent="0.2">
      <c r="A14" s="66">
        <v>7</v>
      </c>
      <c r="B14" s="18">
        <v>11790</v>
      </c>
      <c r="C14" s="18" t="s">
        <v>763</v>
      </c>
      <c r="D14" s="15" t="s">
        <v>764</v>
      </c>
      <c r="E14" s="75" t="s">
        <v>16</v>
      </c>
      <c r="F14" s="76" t="s">
        <v>765</v>
      </c>
      <c r="G14" s="18" t="s">
        <v>739</v>
      </c>
      <c r="H14" s="70" t="e">
        <f>VLOOKUP(B14,'[1]KLS 7 New'!$B$8:$S$420,18,FALSE)</f>
        <v>#N/A</v>
      </c>
      <c r="I14" s="71"/>
      <c r="J14" s="72"/>
      <c r="K14" s="73"/>
      <c r="N14" s="74" t="s">
        <v>739</v>
      </c>
      <c r="O14" s="74" t="e">
        <f>VLOOKUP(B14,#REF!,5,FALSE)</f>
        <v>#REF!</v>
      </c>
    </row>
    <row r="15" spans="1:15" ht="14.1" customHeight="1" x14ac:dyDescent="0.2">
      <c r="A15" s="66">
        <v>8</v>
      </c>
      <c r="B15" s="67">
        <v>11615</v>
      </c>
      <c r="C15" s="68" t="s">
        <v>766</v>
      </c>
      <c r="D15" s="11" t="s">
        <v>767</v>
      </c>
      <c r="E15" s="69" t="s">
        <v>16</v>
      </c>
      <c r="F15" s="67" t="s">
        <v>748</v>
      </c>
      <c r="G15" s="10" t="s">
        <v>739</v>
      </c>
      <c r="H15" s="70" t="str">
        <f>VLOOKUP(B15,'[1]KLS 7 New'!$B$8:$S$420,18,FALSE)</f>
        <v>V</v>
      </c>
      <c r="I15" s="71"/>
      <c r="J15" s="72"/>
      <c r="K15" s="73"/>
      <c r="N15" s="74" t="s">
        <v>739</v>
      </c>
      <c r="O15" s="74" t="e">
        <f>VLOOKUP(B15,#REF!,5,FALSE)</f>
        <v>#REF!</v>
      </c>
    </row>
    <row r="16" spans="1:15" ht="14.1" customHeight="1" x14ac:dyDescent="0.2">
      <c r="A16" s="66">
        <v>9</v>
      </c>
      <c r="B16" s="67">
        <v>11689</v>
      </c>
      <c r="C16" s="68" t="s">
        <v>768</v>
      </c>
      <c r="D16" s="11" t="s">
        <v>769</v>
      </c>
      <c r="E16" s="69" t="s">
        <v>22</v>
      </c>
      <c r="F16" s="67" t="s">
        <v>757</v>
      </c>
      <c r="G16" s="10" t="s">
        <v>739</v>
      </c>
      <c r="H16" s="70" t="str">
        <f>VLOOKUP(B16,'[1]KLS 7 New'!$B$8:$S$420,18,FALSE)</f>
        <v xml:space="preserve"> </v>
      </c>
      <c r="I16" s="71"/>
      <c r="J16" s="72"/>
      <c r="K16" s="73"/>
      <c r="N16" s="74" t="s">
        <v>739</v>
      </c>
      <c r="O16" s="74" t="e">
        <f>VLOOKUP(B16,#REF!,5,FALSE)</f>
        <v>#REF!</v>
      </c>
    </row>
    <row r="17" spans="1:15" ht="14.1" customHeight="1" x14ac:dyDescent="0.2">
      <c r="A17" s="66">
        <v>10</v>
      </c>
      <c r="B17" s="67">
        <v>11655</v>
      </c>
      <c r="C17" s="68" t="s">
        <v>770</v>
      </c>
      <c r="D17" s="11" t="s">
        <v>771</v>
      </c>
      <c r="E17" s="69" t="s">
        <v>16</v>
      </c>
      <c r="F17" s="67" t="s">
        <v>754</v>
      </c>
      <c r="G17" s="10" t="s">
        <v>739</v>
      </c>
      <c r="H17" s="70" t="str">
        <f>VLOOKUP(B17,'[1]KLS 7 New'!$B$8:$S$420,18,FALSE)</f>
        <v>V</v>
      </c>
      <c r="I17" s="71"/>
      <c r="J17" s="72"/>
      <c r="K17" s="73"/>
      <c r="L17" s="77"/>
      <c r="N17" s="74" t="s">
        <v>739</v>
      </c>
      <c r="O17" s="74" t="e">
        <f>VLOOKUP(B17,#REF!,5,FALSE)</f>
        <v>#REF!</v>
      </c>
    </row>
    <row r="18" spans="1:15" ht="14.1" customHeight="1" x14ac:dyDescent="0.2">
      <c r="A18" s="66">
        <v>11</v>
      </c>
      <c r="B18" s="67">
        <v>11690</v>
      </c>
      <c r="C18" s="68" t="s">
        <v>772</v>
      </c>
      <c r="D18" s="11" t="s">
        <v>773</v>
      </c>
      <c r="E18" s="69" t="s">
        <v>16</v>
      </c>
      <c r="F18" s="67" t="s">
        <v>757</v>
      </c>
      <c r="G18" s="10" t="s">
        <v>739</v>
      </c>
      <c r="H18" s="70" t="str">
        <f>VLOOKUP(B18,'[1]KLS 7 New'!$B$8:$S$420,18,FALSE)</f>
        <v>V</v>
      </c>
      <c r="I18" s="71"/>
      <c r="J18" s="72"/>
      <c r="K18" s="73"/>
      <c r="L18" s="77"/>
      <c r="N18" s="74" t="s">
        <v>739</v>
      </c>
      <c r="O18" s="74" t="e">
        <f>VLOOKUP(B18,#REF!,5,FALSE)</f>
        <v>#REF!</v>
      </c>
    </row>
    <row r="19" spans="1:15" ht="14.1" customHeight="1" x14ac:dyDescent="0.2">
      <c r="A19" s="66">
        <v>12</v>
      </c>
      <c r="B19" s="67">
        <v>11621</v>
      </c>
      <c r="C19" s="68" t="s">
        <v>774</v>
      </c>
      <c r="D19" s="11" t="s">
        <v>775</v>
      </c>
      <c r="E19" s="69" t="s">
        <v>22</v>
      </c>
      <c r="F19" s="67" t="s">
        <v>748</v>
      </c>
      <c r="G19" s="10" t="s">
        <v>739</v>
      </c>
      <c r="H19" s="70" t="str">
        <f>VLOOKUP(B19,'[1]KLS 7 New'!$B$8:$S$420,18,FALSE)</f>
        <v>V</v>
      </c>
      <c r="I19" s="71"/>
      <c r="J19" s="72"/>
      <c r="K19" s="73"/>
      <c r="L19" s="77"/>
      <c r="N19" s="74" t="s">
        <v>739</v>
      </c>
      <c r="O19" s="74" t="e">
        <f>VLOOKUP(B19,#REF!,5,FALSE)</f>
        <v>#REF!</v>
      </c>
    </row>
    <row r="20" spans="1:15" ht="14.1" customHeight="1" x14ac:dyDescent="0.2">
      <c r="A20" s="66">
        <v>13</v>
      </c>
      <c r="B20" s="67">
        <v>11728</v>
      </c>
      <c r="C20" s="68" t="s">
        <v>776</v>
      </c>
      <c r="D20" s="11" t="s">
        <v>777</v>
      </c>
      <c r="E20" s="69" t="s">
        <v>22</v>
      </c>
      <c r="F20" s="67" t="s">
        <v>751</v>
      </c>
      <c r="G20" s="10" t="s">
        <v>739</v>
      </c>
      <c r="H20" s="70" t="str">
        <f>VLOOKUP(B20,'[1]KLS 7 New'!$B$8:$S$420,18,FALSE)</f>
        <v xml:space="preserve"> </v>
      </c>
      <c r="I20" s="71"/>
      <c r="J20" s="72"/>
      <c r="K20" s="73"/>
      <c r="L20" s="77"/>
      <c r="N20" s="74" t="s">
        <v>739</v>
      </c>
      <c r="O20" s="74" t="e">
        <f>VLOOKUP(B20,#REF!,5,FALSE)</f>
        <v>#REF!</v>
      </c>
    </row>
    <row r="21" spans="1:15" ht="14.1" customHeight="1" x14ac:dyDescent="0.2">
      <c r="A21" s="66">
        <v>14</v>
      </c>
      <c r="B21" s="67">
        <v>11763</v>
      </c>
      <c r="C21" s="68" t="s">
        <v>778</v>
      </c>
      <c r="D21" s="11" t="s">
        <v>779</v>
      </c>
      <c r="E21" s="69" t="s">
        <v>16</v>
      </c>
      <c r="F21" s="67" t="s">
        <v>760</v>
      </c>
      <c r="G21" s="10" t="s">
        <v>739</v>
      </c>
      <c r="H21" s="70" t="str">
        <f>VLOOKUP(B21,'[1]KLS 7 New'!$B$8:$S$420,18,FALSE)</f>
        <v>V</v>
      </c>
      <c r="I21" s="71"/>
      <c r="J21" s="72"/>
      <c r="K21" s="73"/>
      <c r="L21" s="77"/>
      <c r="N21" s="74" t="s">
        <v>739</v>
      </c>
      <c r="O21" s="74" t="e">
        <f>VLOOKUP(B21,#REF!,5,FALSE)</f>
        <v>#REF!</v>
      </c>
    </row>
    <row r="22" spans="1:15" ht="14.1" customHeight="1" x14ac:dyDescent="0.2">
      <c r="A22" s="66">
        <v>15</v>
      </c>
      <c r="B22" s="67">
        <v>11659</v>
      </c>
      <c r="C22" s="68" t="s">
        <v>780</v>
      </c>
      <c r="D22" s="11" t="s">
        <v>781</v>
      </c>
      <c r="E22" s="69" t="s">
        <v>22</v>
      </c>
      <c r="F22" s="67" t="s">
        <v>754</v>
      </c>
      <c r="G22" s="10" t="s">
        <v>739</v>
      </c>
      <c r="H22" s="70" t="str">
        <f>VLOOKUP(B22,'[1]KLS 7 New'!$B$8:$S$420,18,FALSE)</f>
        <v>V</v>
      </c>
      <c r="I22" s="71"/>
      <c r="J22" s="72"/>
      <c r="K22" s="73"/>
      <c r="L22" s="77"/>
      <c r="N22" s="74" t="s">
        <v>739</v>
      </c>
      <c r="O22" s="74" t="e">
        <f>VLOOKUP(B22,#REF!,5,FALSE)</f>
        <v>#REF!</v>
      </c>
    </row>
    <row r="23" spans="1:15" ht="14.1" customHeight="1" x14ac:dyDescent="0.2">
      <c r="A23" s="66">
        <v>16</v>
      </c>
      <c r="B23" s="67">
        <v>11624</v>
      </c>
      <c r="C23" s="68" t="s">
        <v>782</v>
      </c>
      <c r="D23" s="11" t="s">
        <v>783</v>
      </c>
      <c r="E23" s="69" t="s">
        <v>16</v>
      </c>
      <c r="F23" s="67" t="s">
        <v>748</v>
      </c>
      <c r="G23" s="10" t="s">
        <v>739</v>
      </c>
      <c r="H23" s="70" t="str">
        <f>VLOOKUP(B23,'[1]KLS 7 New'!$B$8:$S$420,18,FALSE)</f>
        <v>V</v>
      </c>
      <c r="I23" s="71"/>
      <c r="J23" s="72"/>
      <c r="K23" s="73"/>
      <c r="L23" s="77"/>
      <c r="N23" s="74" t="s">
        <v>739</v>
      </c>
      <c r="O23" s="74" t="e">
        <f>VLOOKUP(B23,#REF!,5,FALSE)</f>
        <v>#REF!</v>
      </c>
    </row>
    <row r="24" spans="1:15" ht="14.1" customHeight="1" x14ac:dyDescent="0.2">
      <c r="A24" s="66">
        <v>17</v>
      </c>
      <c r="B24" s="67">
        <v>11698</v>
      </c>
      <c r="C24" s="68" t="s">
        <v>784</v>
      </c>
      <c r="D24" s="11" t="s">
        <v>785</v>
      </c>
      <c r="E24" s="69" t="s">
        <v>22</v>
      </c>
      <c r="F24" s="67" t="s">
        <v>757</v>
      </c>
      <c r="G24" s="10" t="s">
        <v>739</v>
      </c>
      <c r="H24" s="70" t="str">
        <f>VLOOKUP(B24,'[1]KLS 7 New'!$B$8:$S$420,18,FALSE)</f>
        <v>V</v>
      </c>
      <c r="I24" s="71"/>
      <c r="J24" s="72"/>
      <c r="K24" s="73"/>
      <c r="L24" s="77"/>
      <c r="N24" s="74" t="s">
        <v>739</v>
      </c>
      <c r="O24" s="74" t="e">
        <f>VLOOKUP(B24,#REF!,5,FALSE)</f>
        <v>#REF!</v>
      </c>
    </row>
    <row r="25" spans="1:15" ht="14.1" customHeight="1" x14ac:dyDescent="0.2">
      <c r="A25" s="66">
        <v>18</v>
      </c>
      <c r="B25" s="67">
        <v>11769</v>
      </c>
      <c r="C25" s="68" t="s">
        <v>786</v>
      </c>
      <c r="D25" s="11" t="s">
        <v>787</v>
      </c>
      <c r="E25" s="69" t="s">
        <v>22</v>
      </c>
      <c r="F25" s="67" t="s">
        <v>760</v>
      </c>
      <c r="G25" s="10" t="s">
        <v>739</v>
      </c>
      <c r="H25" s="70" t="str">
        <f>VLOOKUP(B25,'[1]KLS 7 New'!$B$8:$S$420,18,FALSE)</f>
        <v>V</v>
      </c>
      <c r="I25" s="71"/>
      <c r="J25" s="72"/>
      <c r="K25" s="73"/>
      <c r="L25" s="77"/>
      <c r="N25" s="74" t="s">
        <v>739</v>
      </c>
      <c r="O25" s="74" t="e">
        <f>VLOOKUP(B25,#REF!,5,FALSE)</f>
        <v>#REF!</v>
      </c>
    </row>
    <row r="26" spans="1:15" ht="14.1" customHeight="1" x14ac:dyDescent="0.2">
      <c r="A26" s="66">
        <v>19</v>
      </c>
      <c r="B26" s="67">
        <v>11734</v>
      </c>
      <c r="C26" s="68" t="s">
        <v>788</v>
      </c>
      <c r="D26" s="11" t="s">
        <v>789</v>
      </c>
      <c r="E26" s="69" t="s">
        <v>16</v>
      </c>
      <c r="F26" s="67" t="s">
        <v>751</v>
      </c>
      <c r="G26" s="10" t="s">
        <v>739</v>
      </c>
      <c r="H26" s="70" t="str">
        <f>VLOOKUP(B26,'[1]KLS 7 New'!$B$8:$S$420,18,FALSE)</f>
        <v>V</v>
      </c>
      <c r="I26" s="71"/>
      <c r="J26" s="72"/>
      <c r="K26" s="73"/>
      <c r="L26" s="77"/>
      <c r="N26" s="74" t="s">
        <v>739</v>
      </c>
      <c r="O26" s="74" t="e">
        <f>VLOOKUP(B26,#REF!,5,FALSE)</f>
        <v>#REF!</v>
      </c>
    </row>
    <row r="27" spans="1:15" ht="14.1" customHeight="1" x14ac:dyDescent="0.2">
      <c r="A27" s="66">
        <v>20</v>
      </c>
      <c r="B27" s="67">
        <v>11770</v>
      </c>
      <c r="C27" s="68" t="s">
        <v>790</v>
      </c>
      <c r="D27" s="11" t="s">
        <v>791</v>
      </c>
      <c r="E27" s="69" t="s">
        <v>16</v>
      </c>
      <c r="F27" s="67" t="s">
        <v>760</v>
      </c>
      <c r="G27" s="10" t="s">
        <v>739</v>
      </c>
      <c r="H27" s="70" t="str">
        <f>VLOOKUP(B27,'[1]KLS 7 New'!$B$8:$S$420,18,FALSE)</f>
        <v xml:space="preserve"> </v>
      </c>
      <c r="I27" s="71"/>
      <c r="J27" s="72"/>
      <c r="K27" s="73"/>
      <c r="N27" s="74" t="s">
        <v>739</v>
      </c>
      <c r="O27" s="74" t="e">
        <f>VLOOKUP(B27,#REF!,5,FALSE)</f>
        <v>#REF!</v>
      </c>
    </row>
    <row r="28" spans="1:15" ht="14.1" customHeight="1" x14ac:dyDescent="0.2">
      <c r="A28" s="66">
        <v>21</v>
      </c>
      <c r="B28" s="67">
        <v>11664</v>
      </c>
      <c r="C28" s="68" t="s">
        <v>792</v>
      </c>
      <c r="D28" s="11" t="s">
        <v>793</v>
      </c>
      <c r="E28" s="69" t="s">
        <v>16</v>
      </c>
      <c r="F28" s="67" t="s">
        <v>754</v>
      </c>
      <c r="G28" s="10" t="s">
        <v>739</v>
      </c>
      <c r="H28" s="70" t="str">
        <f>VLOOKUP(B28,'[1]KLS 7 New'!$B$8:$S$420,18,FALSE)</f>
        <v>V</v>
      </c>
      <c r="I28" s="71"/>
      <c r="J28" s="72"/>
      <c r="K28" s="73"/>
      <c r="N28" s="74" t="s">
        <v>739</v>
      </c>
      <c r="O28" s="74" t="e">
        <f>VLOOKUP(B28,#REF!,5,FALSE)</f>
        <v>#REF!</v>
      </c>
    </row>
    <row r="29" spans="1:15" ht="14.1" customHeight="1" x14ac:dyDescent="0.2">
      <c r="A29" s="66">
        <v>22</v>
      </c>
      <c r="B29" s="67">
        <v>11701</v>
      </c>
      <c r="C29" s="68" t="s">
        <v>794</v>
      </c>
      <c r="D29" s="11" t="s">
        <v>795</v>
      </c>
      <c r="E29" s="69" t="s">
        <v>16</v>
      </c>
      <c r="F29" s="67" t="s">
        <v>757</v>
      </c>
      <c r="G29" s="10" t="s">
        <v>739</v>
      </c>
      <c r="H29" s="70" t="str">
        <f>VLOOKUP(B29,'[1]KLS 7 New'!$B$8:$S$420,18,FALSE)</f>
        <v xml:space="preserve"> </v>
      </c>
      <c r="I29" s="71"/>
      <c r="J29" s="72"/>
      <c r="K29" s="73"/>
      <c r="L29" s="77"/>
      <c r="N29" s="74" t="s">
        <v>739</v>
      </c>
      <c r="O29" s="74" t="e">
        <f>VLOOKUP(B29,#REF!,5,FALSE)</f>
        <v>#REF!</v>
      </c>
    </row>
    <row r="30" spans="1:15" ht="14.1" customHeight="1" x14ac:dyDescent="0.2">
      <c r="A30" s="66">
        <v>23</v>
      </c>
      <c r="B30" s="67">
        <v>11738</v>
      </c>
      <c r="C30" s="68" t="s">
        <v>796</v>
      </c>
      <c r="D30" s="11" t="s">
        <v>797</v>
      </c>
      <c r="E30" s="69" t="s">
        <v>22</v>
      </c>
      <c r="F30" s="67" t="s">
        <v>751</v>
      </c>
      <c r="G30" s="10" t="s">
        <v>739</v>
      </c>
      <c r="H30" s="70" t="str">
        <f>VLOOKUP(B30,'[1]KLS 7 New'!$B$8:$S$420,18,FALSE)</f>
        <v>V</v>
      </c>
      <c r="I30" s="71"/>
      <c r="J30" s="72"/>
      <c r="K30" s="73"/>
      <c r="L30" s="77"/>
      <c r="N30" s="74" t="s">
        <v>739</v>
      </c>
      <c r="O30" s="74" t="e">
        <f>VLOOKUP(B30,#REF!,5,FALSE)</f>
        <v>#REF!</v>
      </c>
    </row>
    <row r="31" spans="1:15" ht="14.1" customHeight="1" x14ac:dyDescent="0.2">
      <c r="A31" s="66">
        <v>24</v>
      </c>
      <c r="B31" s="67">
        <v>11631</v>
      </c>
      <c r="C31" s="78" t="s">
        <v>798</v>
      </c>
      <c r="D31" s="11" t="s">
        <v>799</v>
      </c>
      <c r="E31" s="69" t="s">
        <v>22</v>
      </c>
      <c r="F31" s="67" t="s">
        <v>748</v>
      </c>
      <c r="G31" s="10" t="s">
        <v>739</v>
      </c>
      <c r="H31" s="70" t="str">
        <f>VLOOKUP(B31,'[1]KLS 7 New'!$B$8:$S$420,18,FALSE)</f>
        <v xml:space="preserve"> </v>
      </c>
      <c r="I31" s="71"/>
      <c r="J31" s="72"/>
      <c r="K31" s="73"/>
      <c r="L31" s="77"/>
      <c r="N31" s="74" t="s">
        <v>739</v>
      </c>
      <c r="O31" s="74" t="e">
        <f>VLOOKUP(B31,#REF!,5,FALSE)</f>
        <v>#REF!</v>
      </c>
    </row>
    <row r="32" spans="1:15" ht="14.1" customHeight="1" x14ac:dyDescent="0.2">
      <c r="A32" s="66">
        <v>25</v>
      </c>
      <c r="B32" s="67">
        <v>11635</v>
      </c>
      <c r="C32" s="68" t="s">
        <v>800</v>
      </c>
      <c r="D32" s="11" t="s">
        <v>801</v>
      </c>
      <c r="E32" s="69" t="s">
        <v>16</v>
      </c>
      <c r="F32" s="67" t="s">
        <v>748</v>
      </c>
      <c r="G32" s="10" t="s">
        <v>739</v>
      </c>
      <c r="H32" s="70" t="str">
        <f>VLOOKUP(B32,'[1]KLS 7 New'!$B$8:$S$420,18,FALSE)</f>
        <v>V</v>
      </c>
      <c r="I32" s="71"/>
      <c r="J32" s="72"/>
      <c r="K32" s="73"/>
      <c r="N32" s="74" t="s">
        <v>739</v>
      </c>
      <c r="O32" s="74" t="e">
        <f>VLOOKUP(B32,#REF!,5,FALSE)</f>
        <v>#REF!</v>
      </c>
    </row>
    <row r="33" spans="1:15" ht="14.1" customHeight="1" x14ac:dyDescent="0.2">
      <c r="A33" s="66">
        <v>26</v>
      </c>
      <c r="B33" s="67">
        <v>11776</v>
      </c>
      <c r="C33" s="68" t="s">
        <v>802</v>
      </c>
      <c r="D33" s="11" t="s">
        <v>803</v>
      </c>
      <c r="E33" s="69" t="s">
        <v>22</v>
      </c>
      <c r="F33" s="67" t="s">
        <v>760</v>
      </c>
      <c r="G33" s="10" t="s">
        <v>739</v>
      </c>
      <c r="H33" s="70" t="str">
        <f>VLOOKUP(B33,'[1]KLS 7 New'!$B$8:$S$420,18,FALSE)</f>
        <v>V</v>
      </c>
      <c r="I33" s="71"/>
      <c r="J33" s="72"/>
      <c r="K33" s="73"/>
      <c r="N33" s="74" t="s">
        <v>739</v>
      </c>
      <c r="O33" s="74" t="e">
        <f>VLOOKUP(B33,#REF!,5,FALSE)</f>
        <v>#REF!</v>
      </c>
    </row>
    <row r="34" spans="1:15" ht="14.1" customHeight="1" x14ac:dyDescent="0.2">
      <c r="A34" s="66">
        <v>27</v>
      </c>
      <c r="B34" s="67">
        <v>11777</v>
      </c>
      <c r="C34" s="68" t="s">
        <v>804</v>
      </c>
      <c r="D34" s="11" t="s">
        <v>805</v>
      </c>
      <c r="E34" s="69" t="s">
        <v>22</v>
      </c>
      <c r="F34" s="67" t="s">
        <v>760</v>
      </c>
      <c r="G34" s="10" t="s">
        <v>739</v>
      </c>
      <c r="H34" s="70" t="str">
        <f>VLOOKUP(B34,'[1]KLS 7 New'!$B$8:$S$420,18,FALSE)</f>
        <v>V</v>
      </c>
      <c r="I34" s="71"/>
      <c r="J34" s="72"/>
      <c r="K34" s="73"/>
      <c r="N34" s="74" t="s">
        <v>739</v>
      </c>
      <c r="O34" s="74" t="e">
        <f>VLOOKUP(B34,#REF!,5,FALSE)</f>
        <v>#REF!</v>
      </c>
    </row>
    <row r="35" spans="1:15" ht="14.1" customHeight="1" x14ac:dyDescent="0.2">
      <c r="A35" s="66">
        <v>28</v>
      </c>
      <c r="B35" s="67">
        <v>11672</v>
      </c>
      <c r="C35" s="68" t="s">
        <v>806</v>
      </c>
      <c r="D35" s="11" t="s">
        <v>807</v>
      </c>
      <c r="E35" s="69" t="s">
        <v>22</v>
      </c>
      <c r="F35" s="67" t="s">
        <v>754</v>
      </c>
      <c r="G35" s="10" t="s">
        <v>739</v>
      </c>
      <c r="H35" s="70" t="str">
        <f>VLOOKUP(B35,'[1]KLS 7 New'!$B$8:$S$420,18,FALSE)</f>
        <v xml:space="preserve"> </v>
      </c>
      <c r="I35" s="71"/>
      <c r="J35" s="72"/>
      <c r="K35" s="73"/>
      <c r="N35" s="74" t="s">
        <v>739</v>
      </c>
      <c r="O35" s="74" t="e">
        <f>VLOOKUP(B35,#REF!,5,FALSE)</f>
        <v>#REF!</v>
      </c>
    </row>
    <row r="36" spans="1:15" ht="14.25" customHeight="1" x14ac:dyDescent="0.2">
      <c r="A36" s="66">
        <v>29</v>
      </c>
      <c r="B36" s="67">
        <v>11639</v>
      </c>
      <c r="C36" s="68" t="s">
        <v>808</v>
      </c>
      <c r="D36" s="11" t="s">
        <v>809</v>
      </c>
      <c r="E36" s="69" t="s">
        <v>22</v>
      </c>
      <c r="F36" s="67" t="s">
        <v>748</v>
      </c>
      <c r="G36" s="10" t="s">
        <v>739</v>
      </c>
      <c r="H36" s="70" t="str">
        <f>VLOOKUP(B36,'[1]KLS 7 New'!$B$8:$S$420,18,FALSE)</f>
        <v>V</v>
      </c>
      <c r="I36" s="71"/>
      <c r="J36" s="72"/>
      <c r="K36" s="73"/>
      <c r="N36" s="74" t="s">
        <v>739</v>
      </c>
      <c r="O36" s="74" t="e">
        <f>VLOOKUP(B36,#REF!,5,FALSE)</f>
        <v>#REF!</v>
      </c>
    </row>
    <row r="37" spans="1:15" ht="14.1" customHeight="1" x14ac:dyDescent="0.2">
      <c r="A37" s="66">
        <v>30</v>
      </c>
      <c r="B37" s="67">
        <v>11747</v>
      </c>
      <c r="C37" s="68" t="s">
        <v>810</v>
      </c>
      <c r="D37" s="11" t="s">
        <v>811</v>
      </c>
      <c r="E37" s="69" t="s">
        <v>16</v>
      </c>
      <c r="F37" s="67" t="s">
        <v>751</v>
      </c>
      <c r="G37" s="10" t="s">
        <v>739</v>
      </c>
      <c r="H37" s="70" t="str">
        <f>VLOOKUP(B37,'[1]KLS 7 New'!$B$8:$S$420,18,FALSE)</f>
        <v>V</v>
      </c>
      <c r="I37" s="71"/>
      <c r="J37" s="72"/>
      <c r="K37" s="73"/>
      <c r="N37" s="74" t="s">
        <v>739</v>
      </c>
      <c r="O37" s="74" t="e">
        <f>VLOOKUP(B37,#REF!,5,FALSE)</f>
        <v>#REF!</v>
      </c>
    </row>
    <row r="38" spans="1:15" ht="14.1" customHeight="1" x14ac:dyDescent="0.2">
      <c r="A38" s="66">
        <v>31</v>
      </c>
      <c r="B38" s="67">
        <v>11782</v>
      </c>
      <c r="C38" s="68" t="s">
        <v>812</v>
      </c>
      <c r="D38" s="11" t="s">
        <v>813</v>
      </c>
      <c r="E38" s="69" t="s">
        <v>16</v>
      </c>
      <c r="F38" s="67" t="s">
        <v>760</v>
      </c>
      <c r="G38" s="10" t="s">
        <v>739</v>
      </c>
      <c r="H38" s="70" t="str">
        <f>VLOOKUP(B38,'[1]KLS 7 New'!$B$8:$S$420,18,FALSE)</f>
        <v xml:space="preserve"> </v>
      </c>
      <c r="I38" s="71"/>
      <c r="J38" s="72"/>
      <c r="K38" s="73"/>
      <c r="N38" s="74" t="s">
        <v>739</v>
      </c>
      <c r="O38" s="74" t="e">
        <f>VLOOKUP(B38,#REF!,5,FALSE)</f>
        <v>#REF!</v>
      </c>
    </row>
    <row r="39" spans="1:15" ht="14.1" customHeight="1" x14ac:dyDescent="0.2">
      <c r="A39" s="66">
        <v>32</v>
      </c>
      <c r="B39" s="67">
        <v>11749</v>
      </c>
      <c r="C39" s="68" t="s">
        <v>814</v>
      </c>
      <c r="D39" s="11" t="s">
        <v>815</v>
      </c>
      <c r="E39" s="69" t="s">
        <v>22</v>
      </c>
      <c r="F39" s="67" t="s">
        <v>751</v>
      </c>
      <c r="G39" s="10" t="s">
        <v>739</v>
      </c>
      <c r="H39" s="70" t="str">
        <f>VLOOKUP(B39,'[1]KLS 7 New'!$B$8:$S$420,18,FALSE)</f>
        <v>V</v>
      </c>
      <c r="I39" s="71"/>
      <c r="J39" s="72"/>
      <c r="K39" s="73"/>
      <c r="N39" s="74" t="s">
        <v>739</v>
      </c>
      <c r="O39" s="74" t="e">
        <f>VLOOKUP(B39,#REF!,5,FALSE)</f>
        <v>#REF!</v>
      </c>
    </row>
    <row r="40" spans="1:15" ht="14.1" customHeight="1" x14ac:dyDescent="0.2">
      <c r="A40" s="66">
        <v>33</v>
      </c>
      <c r="B40" s="67">
        <v>11677</v>
      </c>
      <c r="C40" s="68" t="s">
        <v>816</v>
      </c>
      <c r="D40" s="11" t="s">
        <v>817</v>
      </c>
      <c r="E40" s="69" t="s">
        <v>16</v>
      </c>
      <c r="F40" s="67" t="s">
        <v>754</v>
      </c>
      <c r="G40" s="10" t="s">
        <v>739</v>
      </c>
      <c r="H40" s="70" t="str">
        <f>VLOOKUP(B40,'[1]KLS 7 New'!$B$8:$S$420,18,FALSE)</f>
        <v>V</v>
      </c>
      <c r="I40" s="71"/>
      <c r="J40" s="72"/>
      <c r="K40" s="73"/>
      <c r="N40" s="74" t="s">
        <v>739</v>
      </c>
      <c r="O40" s="74" t="e">
        <f>VLOOKUP(B40,#REF!,5,FALSE)</f>
        <v>#REF!</v>
      </c>
    </row>
    <row r="41" spans="1:15" ht="14.1" customHeight="1" x14ac:dyDescent="0.2">
      <c r="A41" s="66">
        <v>34</v>
      </c>
      <c r="B41" s="67">
        <v>11715</v>
      </c>
      <c r="C41" s="68" t="s">
        <v>818</v>
      </c>
      <c r="D41" s="11" t="s">
        <v>819</v>
      </c>
      <c r="E41" s="69" t="s">
        <v>16</v>
      </c>
      <c r="F41" s="67" t="s">
        <v>757</v>
      </c>
      <c r="G41" s="10" t="s">
        <v>739</v>
      </c>
      <c r="H41" s="70" t="str">
        <f>VLOOKUP(B41,'[1]KLS 7 New'!$B$8:$S$420,18,FALSE)</f>
        <v>V</v>
      </c>
      <c r="I41" s="71"/>
      <c r="J41" s="72"/>
      <c r="K41" s="73"/>
      <c r="N41" s="74" t="s">
        <v>739</v>
      </c>
      <c r="O41" s="74" t="e">
        <f>VLOOKUP(B41,#REF!,5,FALSE)</f>
        <v>#REF!</v>
      </c>
    </row>
    <row r="42" spans="1:15" ht="14.1" customHeight="1" x14ac:dyDescent="0.2">
      <c r="A42" s="66">
        <v>35</v>
      </c>
      <c r="B42" s="79">
        <v>11644</v>
      </c>
      <c r="C42" s="80" t="s">
        <v>820</v>
      </c>
      <c r="D42" s="81" t="s">
        <v>821</v>
      </c>
      <c r="E42" s="69" t="s">
        <v>16</v>
      </c>
      <c r="F42" s="67" t="s">
        <v>748</v>
      </c>
      <c r="G42" s="10" t="s">
        <v>739</v>
      </c>
      <c r="H42" s="70" t="str">
        <f>VLOOKUP(B42,'[1]KLS 7 New'!$B$8:$S$420,18,FALSE)</f>
        <v>V</v>
      </c>
      <c r="I42" s="82"/>
      <c r="J42" s="83"/>
      <c r="K42" s="84"/>
      <c r="N42" s="74" t="s">
        <v>739</v>
      </c>
      <c r="O42" s="74" t="e">
        <f>VLOOKUP(B42,#REF!,5,FALSE)</f>
        <v>#REF!</v>
      </c>
    </row>
    <row r="43" spans="1:15" ht="14.1" customHeight="1" x14ac:dyDescent="0.2">
      <c r="A43" s="66">
        <v>36</v>
      </c>
      <c r="B43" s="41"/>
      <c r="C43" s="41"/>
      <c r="D43" s="81"/>
      <c r="E43" s="43"/>
      <c r="F43" s="85"/>
      <c r="G43" s="85"/>
      <c r="H43" s="85"/>
      <c r="I43" s="85"/>
      <c r="J43" s="84"/>
      <c r="K43" s="84"/>
      <c r="N43" s="74" t="s">
        <v>739</v>
      </c>
      <c r="O43" s="74" t="e">
        <f>VLOOKUP(B43,#REF!,5,FALSE)</f>
        <v>#REF!</v>
      </c>
    </row>
    <row r="44" spans="1:15" ht="14.1" customHeight="1" x14ac:dyDescent="0.2">
      <c r="A44" s="66">
        <v>37</v>
      </c>
      <c r="B44" s="41"/>
      <c r="C44" s="41"/>
      <c r="D44" s="81"/>
      <c r="E44" s="43"/>
      <c r="F44" s="85"/>
      <c r="G44" s="85"/>
      <c r="H44" s="85"/>
      <c r="I44" s="85"/>
      <c r="J44" s="84"/>
      <c r="K44" s="84"/>
      <c r="N44" s="74" t="s">
        <v>739</v>
      </c>
      <c r="O44" s="74" t="e">
        <f>VLOOKUP(B44,#REF!,5,FALSE)</f>
        <v>#REF!</v>
      </c>
    </row>
    <row r="45" spans="1:15" ht="14.1" customHeight="1" x14ac:dyDescent="0.2">
      <c r="A45" s="66">
        <v>38</v>
      </c>
      <c r="B45" s="41"/>
      <c r="C45" s="41"/>
      <c r="D45" s="81"/>
      <c r="E45" s="43"/>
      <c r="F45" s="85"/>
      <c r="G45" s="85"/>
      <c r="H45" s="85"/>
      <c r="I45" s="85"/>
      <c r="J45" s="84"/>
      <c r="K45" s="84"/>
      <c r="N45" s="74" t="s">
        <v>739</v>
      </c>
      <c r="O45" s="74" t="e">
        <f>VLOOKUP(B45,#REF!,5,FALSE)</f>
        <v>#REF!</v>
      </c>
    </row>
    <row r="46" spans="1:15" ht="14.1" customHeight="1" x14ac:dyDescent="0.2">
      <c r="A46" s="66">
        <v>39</v>
      </c>
      <c r="B46" s="41"/>
      <c r="C46" s="41"/>
      <c r="D46" s="81"/>
      <c r="E46" s="43"/>
      <c r="F46" s="85"/>
      <c r="G46" s="85"/>
      <c r="H46" s="85"/>
      <c r="I46" s="85"/>
      <c r="J46" s="84"/>
      <c r="K46" s="84"/>
      <c r="N46" s="74" t="s">
        <v>739</v>
      </c>
      <c r="O46" s="74" t="e">
        <f>VLOOKUP(B46,#REF!,5,FALSE)</f>
        <v>#REF!</v>
      </c>
    </row>
    <row r="47" spans="1:15" ht="14.1" customHeight="1" x14ac:dyDescent="0.2">
      <c r="A47" s="66">
        <v>40</v>
      </c>
      <c r="B47" s="41"/>
      <c r="C47" s="41"/>
      <c r="D47" s="81"/>
      <c r="E47" s="43"/>
      <c r="F47" s="85"/>
      <c r="G47" s="86"/>
      <c r="H47" s="86"/>
      <c r="I47" s="85"/>
      <c r="J47" s="84"/>
      <c r="K47" s="84"/>
      <c r="N47" s="74" t="s">
        <v>739</v>
      </c>
      <c r="O47" s="74" t="e">
        <f>VLOOKUP(B47,#REF!,5,FALSE)</f>
        <v>#REF!</v>
      </c>
    </row>
    <row r="48" spans="1:15" ht="14.1" customHeight="1" x14ac:dyDescent="0.2">
      <c r="A48" s="66"/>
      <c r="B48" s="41"/>
      <c r="C48" s="41"/>
      <c r="D48" s="42"/>
      <c r="E48" s="43"/>
      <c r="F48" s="85"/>
      <c r="G48" s="85"/>
      <c r="H48" s="60">
        <f>COUNTIF(H8:H42,"v")</f>
        <v>26</v>
      </c>
      <c r="I48" s="85"/>
      <c r="J48" s="84"/>
      <c r="K48" s="84"/>
      <c r="N48" s="74" t="s">
        <v>739</v>
      </c>
      <c r="O48" s="87"/>
    </row>
    <row r="49" spans="1:15" ht="14.1" customHeight="1" x14ac:dyDescent="0.2">
      <c r="A49" s="66"/>
      <c r="B49" s="41"/>
      <c r="C49" s="41"/>
      <c r="D49" s="42"/>
      <c r="E49" s="43"/>
      <c r="F49" s="85"/>
      <c r="G49" s="85"/>
      <c r="H49" s="85"/>
      <c r="I49" s="85"/>
      <c r="J49" s="84"/>
      <c r="K49" s="84"/>
      <c r="N49" s="74" t="s">
        <v>739</v>
      </c>
      <c r="O49" s="87"/>
    </row>
    <row r="50" spans="1:15" ht="14.1" customHeight="1" x14ac:dyDescent="0.2">
      <c r="A50" s="66"/>
      <c r="B50" s="88"/>
      <c r="C50" s="88"/>
      <c r="D50" s="89"/>
      <c r="E50" s="90"/>
      <c r="F50" s="66"/>
      <c r="G50" s="66"/>
      <c r="H50" s="66"/>
      <c r="I50" s="66"/>
      <c r="J50" s="91"/>
      <c r="K50" s="91"/>
      <c r="N50" s="74" t="s">
        <v>739</v>
      </c>
      <c r="O50" s="87"/>
    </row>
    <row r="51" spans="1:15" ht="14.1" customHeight="1" x14ac:dyDescent="0.2">
      <c r="A51" s="66"/>
      <c r="B51" s="88"/>
      <c r="C51" s="88"/>
      <c r="D51" s="92"/>
      <c r="E51" s="93"/>
      <c r="F51" s="94"/>
      <c r="G51" s="94"/>
      <c r="H51" s="94"/>
      <c r="I51" s="94"/>
      <c r="J51" s="60"/>
      <c r="K51" s="60"/>
    </row>
    <row r="53" spans="1:15" x14ac:dyDescent="0.2">
      <c r="B53" s="95" t="s">
        <v>822</v>
      </c>
      <c r="C53" s="96">
        <f>COUNTIF(E8:E51,"L")</f>
        <v>17</v>
      </c>
      <c r="I53" s="97" t="s">
        <v>823</v>
      </c>
    </row>
    <row r="54" spans="1:15" x14ac:dyDescent="0.2">
      <c r="B54" s="95" t="s">
        <v>824</v>
      </c>
      <c r="C54" s="96">
        <f>COUNTIF(E8:E51,"P")</f>
        <v>18</v>
      </c>
      <c r="I54" s="97"/>
    </row>
    <row r="55" spans="1:15" x14ac:dyDescent="0.2">
      <c r="B55" s="95" t="s">
        <v>825</v>
      </c>
      <c r="C55" s="96">
        <f>SUM(C53:C54)</f>
        <v>35</v>
      </c>
      <c r="I55" s="97"/>
    </row>
    <row r="56" spans="1:15" x14ac:dyDescent="0.2">
      <c r="I56" s="97"/>
    </row>
    <row r="57" spans="1:15" x14ac:dyDescent="0.2">
      <c r="F57" s="98"/>
      <c r="G57" s="98"/>
      <c r="H57" s="98"/>
      <c r="I57" s="99" t="e">
        <f>VLOOKUP(B6,'[1]REKAP NEW'!$B$12:$F$40,5,FALSE)</f>
        <v>#N/A</v>
      </c>
      <c r="J57" s="98"/>
      <c r="K57" s="98"/>
    </row>
    <row r="75" spans="1:11" ht="15.75" x14ac:dyDescent="0.25">
      <c r="A75" s="174" t="s">
        <v>736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</row>
    <row r="76" spans="1:11" ht="15.75" x14ac:dyDescent="0.25">
      <c r="A76" s="175" t="s">
        <v>737</v>
      </c>
      <c r="B76" s="175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 ht="15.75" x14ac:dyDescent="0.25">
      <c r="A77" s="173" t="s">
        <v>734</v>
      </c>
      <c r="B77" s="173"/>
      <c r="C77" s="173"/>
      <c r="D77" s="173"/>
      <c r="E77" s="173"/>
      <c r="F77" s="173"/>
      <c r="G77" s="173"/>
      <c r="H77" s="173"/>
      <c r="I77" s="173"/>
      <c r="J77" s="173"/>
      <c r="K77" s="173"/>
    </row>
    <row r="79" spans="1:11" x14ac:dyDescent="0.2">
      <c r="A79" s="57" t="s">
        <v>826</v>
      </c>
    </row>
    <row r="80" spans="1:11" x14ac:dyDescent="0.2">
      <c r="B80" s="59" t="s">
        <v>827</v>
      </c>
    </row>
    <row r="81" spans="1:15" ht="27" customHeight="1" x14ac:dyDescent="0.2">
      <c r="A81" s="60" t="s">
        <v>9</v>
      </c>
      <c r="B81" s="61" t="s">
        <v>6</v>
      </c>
      <c r="C81" s="61" t="s">
        <v>14</v>
      </c>
      <c r="D81" s="60" t="s">
        <v>740</v>
      </c>
      <c r="E81" s="60" t="s">
        <v>741</v>
      </c>
      <c r="F81" s="60" t="s">
        <v>742</v>
      </c>
      <c r="G81" s="60" t="s">
        <v>743</v>
      </c>
      <c r="H81" s="63" t="s">
        <v>744</v>
      </c>
      <c r="I81" s="60"/>
      <c r="J81" s="60"/>
      <c r="K81" s="60"/>
      <c r="N81" s="64" t="s">
        <v>743</v>
      </c>
      <c r="O81" s="65" t="s">
        <v>745</v>
      </c>
    </row>
    <row r="82" spans="1:15" ht="14.1" customHeight="1" x14ac:dyDescent="0.2">
      <c r="A82" s="66">
        <v>1</v>
      </c>
      <c r="B82" s="67">
        <v>11574</v>
      </c>
      <c r="C82" s="100" t="s">
        <v>828</v>
      </c>
      <c r="D82" s="11" t="s">
        <v>829</v>
      </c>
      <c r="E82" s="69" t="s">
        <v>22</v>
      </c>
      <c r="F82" s="67" t="s">
        <v>830</v>
      </c>
      <c r="G82" s="10" t="s">
        <v>827</v>
      </c>
      <c r="H82" s="70" t="str">
        <f>VLOOKUP(B82,'[1]KLS 7 New'!$B$8:$S$420,18,FALSE)</f>
        <v>V</v>
      </c>
      <c r="I82" s="71"/>
      <c r="J82" s="72"/>
      <c r="K82" s="73"/>
      <c r="N82" s="74" t="s">
        <v>827</v>
      </c>
      <c r="O82" s="74" t="e">
        <f>VLOOKUP(B82,#REF!,5,FALSE)</f>
        <v>#REF!</v>
      </c>
    </row>
    <row r="83" spans="1:15" ht="14.1" customHeight="1" x14ac:dyDescent="0.2">
      <c r="A83" s="66">
        <v>2</v>
      </c>
      <c r="B83" s="67">
        <v>11575</v>
      </c>
      <c r="C83" s="100" t="s">
        <v>831</v>
      </c>
      <c r="D83" s="11" t="s">
        <v>832</v>
      </c>
      <c r="E83" s="69" t="s">
        <v>16</v>
      </c>
      <c r="F83" s="67" t="s">
        <v>830</v>
      </c>
      <c r="G83" s="10" t="s">
        <v>827</v>
      </c>
      <c r="H83" s="70" t="str">
        <f>VLOOKUP(B83,'[1]KLS 7 New'!$B$8:$S$420,18,FALSE)</f>
        <v>V</v>
      </c>
      <c r="I83" s="71"/>
      <c r="J83" s="72"/>
      <c r="K83" s="73"/>
      <c r="N83" s="74" t="s">
        <v>827</v>
      </c>
      <c r="O83" s="74" t="e">
        <f>VLOOKUP(B83,#REF!,5,FALSE)</f>
        <v>#REF!</v>
      </c>
    </row>
    <row r="84" spans="1:15" ht="14.1" customHeight="1" x14ac:dyDescent="0.2">
      <c r="A84" s="66">
        <v>3</v>
      </c>
      <c r="B84" s="67">
        <v>11648</v>
      </c>
      <c r="C84" s="68" t="s">
        <v>833</v>
      </c>
      <c r="D84" s="11" t="s">
        <v>834</v>
      </c>
      <c r="E84" s="69" t="s">
        <v>16</v>
      </c>
      <c r="F84" s="67" t="s">
        <v>754</v>
      </c>
      <c r="G84" s="10" t="s">
        <v>827</v>
      </c>
      <c r="H84" s="70" t="str">
        <f>VLOOKUP(B84,'[1]KLS 7 New'!$B$8:$S$420,18,FALSE)</f>
        <v xml:space="preserve"> </v>
      </c>
      <c r="I84" s="71"/>
      <c r="J84" s="72"/>
      <c r="K84" s="73"/>
      <c r="N84" s="74" t="s">
        <v>827</v>
      </c>
      <c r="O84" s="74" t="e">
        <f>VLOOKUP(B84,#REF!,5,FALSE)</f>
        <v>#REF!</v>
      </c>
    </row>
    <row r="85" spans="1:15" ht="14.1" customHeight="1" x14ac:dyDescent="0.2">
      <c r="A85" s="66">
        <v>4</v>
      </c>
      <c r="B85" s="67">
        <v>11718</v>
      </c>
      <c r="C85" s="68" t="s">
        <v>835</v>
      </c>
      <c r="D85" s="11" t="s">
        <v>836</v>
      </c>
      <c r="E85" s="69" t="s">
        <v>16</v>
      </c>
      <c r="F85" s="67" t="s">
        <v>751</v>
      </c>
      <c r="G85" s="10" t="s">
        <v>827</v>
      </c>
      <c r="H85" s="70" t="str">
        <f>VLOOKUP(B85,'[1]KLS 7 New'!$B$8:$S$420,18,FALSE)</f>
        <v>V</v>
      </c>
      <c r="I85" s="71"/>
      <c r="J85" s="72"/>
      <c r="K85" s="73"/>
      <c r="N85" s="74" t="s">
        <v>827</v>
      </c>
      <c r="O85" s="74" t="e">
        <f>VLOOKUP(B85,#REF!,5,FALSE)</f>
        <v>#REF!</v>
      </c>
    </row>
    <row r="86" spans="1:15" ht="14.1" customHeight="1" x14ac:dyDescent="0.2">
      <c r="A86" s="66">
        <v>5</v>
      </c>
      <c r="B86" s="67">
        <v>11719</v>
      </c>
      <c r="C86" s="68" t="s">
        <v>837</v>
      </c>
      <c r="D86" s="11" t="s">
        <v>838</v>
      </c>
      <c r="E86" s="69" t="s">
        <v>22</v>
      </c>
      <c r="F86" s="67" t="s">
        <v>751</v>
      </c>
      <c r="G86" s="10" t="s">
        <v>827</v>
      </c>
      <c r="H86" s="70" t="str">
        <f>VLOOKUP(B86,'[1]KLS 7 New'!$B$8:$S$420,18,FALSE)</f>
        <v>V</v>
      </c>
      <c r="I86" s="71"/>
      <c r="J86" s="72"/>
      <c r="K86" s="73"/>
      <c r="N86" s="74" t="s">
        <v>827</v>
      </c>
      <c r="O86" s="74" t="e">
        <f>VLOOKUP(B86,#REF!,5,FALSE)</f>
        <v>#REF!</v>
      </c>
    </row>
    <row r="87" spans="1:15" ht="14.1" customHeight="1" x14ac:dyDescent="0.2">
      <c r="A87" s="66">
        <v>6</v>
      </c>
      <c r="B87" s="67">
        <v>11684</v>
      </c>
      <c r="C87" s="68" t="s">
        <v>839</v>
      </c>
      <c r="D87" s="11" t="s">
        <v>840</v>
      </c>
      <c r="E87" s="69" t="s">
        <v>16</v>
      </c>
      <c r="F87" s="67" t="s">
        <v>757</v>
      </c>
      <c r="G87" s="10" t="s">
        <v>827</v>
      </c>
      <c r="H87" s="70" t="str">
        <f>VLOOKUP(B87,'[1]KLS 7 New'!$B$8:$S$420,18,FALSE)</f>
        <v>V</v>
      </c>
      <c r="I87" s="71"/>
      <c r="J87" s="72"/>
      <c r="K87" s="73"/>
      <c r="N87" s="74" t="s">
        <v>827</v>
      </c>
      <c r="O87" s="74" t="e">
        <f>VLOOKUP(B87,#REF!,5,FALSE)</f>
        <v>#REF!</v>
      </c>
    </row>
    <row r="88" spans="1:15" ht="14.1" customHeight="1" x14ac:dyDescent="0.2">
      <c r="A88" s="66">
        <v>7</v>
      </c>
      <c r="B88" s="67">
        <v>11756</v>
      </c>
      <c r="C88" s="78" t="s">
        <v>841</v>
      </c>
      <c r="D88" s="11" t="s">
        <v>842</v>
      </c>
      <c r="E88" s="69" t="s">
        <v>16</v>
      </c>
      <c r="F88" s="67" t="s">
        <v>760</v>
      </c>
      <c r="G88" s="10" t="s">
        <v>827</v>
      </c>
      <c r="H88" s="70" t="str">
        <f>VLOOKUP(B88,'[1]KLS 7 New'!$B$8:$S$420,18,FALSE)</f>
        <v>V</v>
      </c>
      <c r="I88" s="71"/>
      <c r="J88" s="72"/>
      <c r="K88" s="73"/>
      <c r="N88" s="74" t="s">
        <v>827</v>
      </c>
      <c r="O88" s="74" t="e">
        <f>VLOOKUP(B88,#REF!,5,FALSE)</f>
        <v>#REF!</v>
      </c>
    </row>
    <row r="89" spans="1:15" ht="14.1" customHeight="1" x14ac:dyDescent="0.2">
      <c r="A89" s="66">
        <v>8</v>
      </c>
      <c r="B89" s="67">
        <v>11650</v>
      </c>
      <c r="C89" s="68" t="s">
        <v>843</v>
      </c>
      <c r="D89" s="11" t="s">
        <v>844</v>
      </c>
      <c r="E89" s="69" t="s">
        <v>22</v>
      </c>
      <c r="F89" s="67" t="s">
        <v>754</v>
      </c>
      <c r="G89" s="10" t="s">
        <v>827</v>
      </c>
      <c r="H89" s="70" t="str">
        <f>VLOOKUP(B89,'[1]KLS 7 New'!$B$8:$S$420,18,FALSE)</f>
        <v>V</v>
      </c>
      <c r="I89" s="71"/>
      <c r="J89" s="72"/>
      <c r="K89" s="73"/>
      <c r="N89" s="74" t="s">
        <v>827</v>
      </c>
      <c r="O89" s="74" t="e">
        <f>VLOOKUP(B89,#REF!,5,FALSE)</f>
        <v>#REF!</v>
      </c>
    </row>
    <row r="90" spans="1:15" ht="14.1" customHeight="1" x14ac:dyDescent="0.2">
      <c r="A90" s="66">
        <v>9</v>
      </c>
      <c r="B90" s="67">
        <v>11759</v>
      </c>
      <c r="C90" s="68" t="s">
        <v>845</v>
      </c>
      <c r="D90" s="11" t="s">
        <v>846</v>
      </c>
      <c r="E90" s="69" t="s">
        <v>22</v>
      </c>
      <c r="F90" s="67" t="s">
        <v>760</v>
      </c>
      <c r="G90" s="10" t="s">
        <v>827</v>
      </c>
      <c r="H90" s="70" t="str">
        <f>VLOOKUP(B90,'[1]KLS 7 New'!$B$8:$S$420,18,FALSE)</f>
        <v>V</v>
      </c>
      <c r="I90" s="71"/>
      <c r="J90" s="72"/>
      <c r="K90" s="73"/>
      <c r="N90" s="74" t="s">
        <v>827</v>
      </c>
      <c r="O90" s="74" t="e">
        <f>VLOOKUP(B90,#REF!,5,FALSE)</f>
        <v>#REF!</v>
      </c>
    </row>
    <row r="91" spans="1:15" ht="14.1" customHeight="1" x14ac:dyDescent="0.2">
      <c r="A91" s="66">
        <v>10</v>
      </c>
      <c r="B91" s="67">
        <v>11691</v>
      </c>
      <c r="C91" s="68" t="s">
        <v>847</v>
      </c>
      <c r="D91" s="11" t="s">
        <v>848</v>
      </c>
      <c r="E91" s="69" t="s">
        <v>22</v>
      </c>
      <c r="F91" s="67" t="s">
        <v>757</v>
      </c>
      <c r="G91" s="10" t="s">
        <v>827</v>
      </c>
      <c r="H91" s="70" t="str">
        <f>VLOOKUP(B91,'[1]KLS 7 New'!$B$8:$S$420,18,FALSE)</f>
        <v>V</v>
      </c>
      <c r="I91" s="71"/>
      <c r="J91" s="72"/>
      <c r="K91" s="73"/>
      <c r="N91" s="74" t="s">
        <v>827</v>
      </c>
      <c r="O91" s="74" t="e">
        <f>VLOOKUP(B91,#REF!,5,FALSE)</f>
        <v>#REF!</v>
      </c>
    </row>
    <row r="92" spans="1:15" ht="14.1" customHeight="1" x14ac:dyDescent="0.2">
      <c r="A92" s="66">
        <v>11</v>
      </c>
      <c r="B92" s="67">
        <v>11584</v>
      </c>
      <c r="C92" s="100" t="s">
        <v>849</v>
      </c>
      <c r="D92" s="11" t="s">
        <v>850</v>
      </c>
      <c r="E92" s="69" t="s">
        <v>16</v>
      </c>
      <c r="F92" s="67" t="s">
        <v>830</v>
      </c>
      <c r="G92" s="10" t="s">
        <v>827</v>
      </c>
      <c r="H92" s="70" t="str">
        <f>VLOOKUP(B92,'[1]KLS 7 New'!$B$8:$S$420,18,FALSE)</f>
        <v>V</v>
      </c>
      <c r="I92" s="71"/>
      <c r="J92" s="72"/>
      <c r="K92" s="73"/>
      <c r="N92" s="74" t="s">
        <v>827</v>
      </c>
      <c r="O92" s="74" t="e">
        <f>VLOOKUP(B92,#REF!,5,FALSE)</f>
        <v>#REF!</v>
      </c>
    </row>
    <row r="93" spans="1:15" ht="14.1" customHeight="1" x14ac:dyDescent="0.2">
      <c r="A93" s="66">
        <v>12</v>
      </c>
      <c r="B93" s="67">
        <v>11657</v>
      </c>
      <c r="C93" s="68" t="s">
        <v>851</v>
      </c>
      <c r="D93" s="11" t="s">
        <v>852</v>
      </c>
      <c r="E93" s="69" t="s">
        <v>16</v>
      </c>
      <c r="F93" s="67" t="s">
        <v>754</v>
      </c>
      <c r="G93" s="10" t="s">
        <v>827</v>
      </c>
      <c r="H93" s="70" t="str">
        <f>VLOOKUP(B93,'[1]KLS 7 New'!$B$8:$S$420,18,FALSE)</f>
        <v>V</v>
      </c>
      <c r="I93" s="71"/>
      <c r="J93" s="72"/>
      <c r="K93" s="73"/>
      <c r="N93" s="74" t="s">
        <v>827</v>
      </c>
      <c r="O93" s="74" t="e">
        <f>VLOOKUP(B93,#REF!,5,FALSE)</f>
        <v>#REF!</v>
      </c>
    </row>
    <row r="94" spans="1:15" ht="14.1" customHeight="1" x14ac:dyDescent="0.2">
      <c r="A94" s="66">
        <v>13</v>
      </c>
      <c r="B94" s="67">
        <v>11585</v>
      </c>
      <c r="C94" s="100" t="s">
        <v>853</v>
      </c>
      <c r="D94" s="11" t="s">
        <v>854</v>
      </c>
      <c r="E94" s="69" t="s">
        <v>22</v>
      </c>
      <c r="F94" s="67" t="s">
        <v>830</v>
      </c>
      <c r="G94" s="10" t="s">
        <v>827</v>
      </c>
      <c r="H94" s="70" t="str">
        <f>VLOOKUP(B94,'[1]KLS 7 New'!$B$8:$S$420,18,FALSE)</f>
        <v>V</v>
      </c>
      <c r="I94" s="71"/>
      <c r="J94" s="72"/>
      <c r="K94" s="73"/>
      <c r="L94" s="77"/>
      <c r="N94" s="74" t="s">
        <v>827</v>
      </c>
      <c r="O94" s="74" t="e">
        <f>VLOOKUP(B94,#REF!,5,FALSE)</f>
        <v>#REF!</v>
      </c>
    </row>
    <row r="95" spans="1:15" ht="14.1" customHeight="1" x14ac:dyDescent="0.2">
      <c r="A95" s="66">
        <v>14</v>
      </c>
      <c r="B95" s="101">
        <v>11791</v>
      </c>
      <c r="C95" s="102" t="s">
        <v>855</v>
      </c>
      <c r="D95" s="15" t="s">
        <v>856</v>
      </c>
      <c r="E95" s="103" t="s">
        <v>22</v>
      </c>
      <c r="F95" s="101" t="s">
        <v>765</v>
      </c>
      <c r="G95" s="18" t="s">
        <v>827</v>
      </c>
      <c r="H95" s="70" t="e">
        <f>VLOOKUP(B95,'[1]KLS 7 New'!$B$8:$S$420,18,FALSE)</f>
        <v>#N/A</v>
      </c>
      <c r="I95" s="71"/>
      <c r="J95" s="72"/>
      <c r="K95" s="73"/>
      <c r="L95" s="77"/>
      <c r="N95" s="74" t="s">
        <v>827</v>
      </c>
      <c r="O95" s="74" t="e">
        <f>VLOOKUP(B95,#REF!,5,FALSE)</f>
        <v>#REF!</v>
      </c>
    </row>
    <row r="96" spans="1:15" ht="14.1" customHeight="1" x14ac:dyDescent="0.2">
      <c r="A96" s="66">
        <v>15</v>
      </c>
      <c r="B96" s="67">
        <v>11727</v>
      </c>
      <c r="C96" s="68" t="s">
        <v>857</v>
      </c>
      <c r="D96" s="11" t="s">
        <v>858</v>
      </c>
      <c r="E96" s="69" t="s">
        <v>16</v>
      </c>
      <c r="F96" s="67" t="s">
        <v>751</v>
      </c>
      <c r="G96" s="10" t="s">
        <v>827</v>
      </c>
      <c r="H96" s="70" t="str">
        <f>VLOOKUP(B96,'[1]KLS 7 New'!$B$8:$S$420,18,FALSE)</f>
        <v xml:space="preserve"> </v>
      </c>
      <c r="I96" s="71"/>
      <c r="J96" s="72"/>
      <c r="K96" s="73"/>
      <c r="L96" s="77"/>
      <c r="N96" s="74" t="s">
        <v>827</v>
      </c>
      <c r="O96" s="74" t="e">
        <f>VLOOKUP(B96,#REF!,5,FALSE)</f>
        <v>#REF!</v>
      </c>
    </row>
    <row r="97" spans="1:15" ht="14.1" customHeight="1" x14ac:dyDescent="0.2">
      <c r="A97" s="66">
        <v>16</v>
      </c>
      <c r="B97" s="67">
        <v>11729</v>
      </c>
      <c r="C97" s="68" t="s">
        <v>859</v>
      </c>
      <c r="D97" s="11" t="s">
        <v>860</v>
      </c>
      <c r="E97" s="69" t="s">
        <v>22</v>
      </c>
      <c r="F97" s="67" t="s">
        <v>751</v>
      </c>
      <c r="G97" s="10" t="s">
        <v>827</v>
      </c>
      <c r="H97" s="70" t="str">
        <f>VLOOKUP(B97,'[1]KLS 7 New'!$B$8:$S$420,18,FALSE)</f>
        <v>V</v>
      </c>
      <c r="I97" s="71"/>
      <c r="J97" s="72"/>
      <c r="K97" s="73"/>
      <c r="L97" s="77"/>
      <c r="N97" s="74" t="s">
        <v>827</v>
      </c>
      <c r="O97" s="74" t="e">
        <f>VLOOKUP(B97,#REF!,5,FALSE)</f>
        <v>#REF!</v>
      </c>
    </row>
    <row r="98" spans="1:15" ht="14.1" customHeight="1" x14ac:dyDescent="0.2">
      <c r="A98" s="66">
        <v>17</v>
      </c>
      <c r="B98" s="67">
        <v>11765</v>
      </c>
      <c r="C98" s="68" t="s">
        <v>861</v>
      </c>
      <c r="D98" s="11" t="s">
        <v>862</v>
      </c>
      <c r="E98" s="69" t="s">
        <v>16</v>
      </c>
      <c r="F98" s="67" t="s">
        <v>760</v>
      </c>
      <c r="G98" s="10" t="s">
        <v>827</v>
      </c>
      <c r="H98" s="70" t="str">
        <f>VLOOKUP(B98,'[1]KLS 7 New'!$B$8:$S$420,18,FALSE)</f>
        <v>V</v>
      </c>
      <c r="I98" s="71"/>
      <c r="J98" s="72"/>
      <c r="K98" s="73"/>
      <c r="L98" s="77"/>
      <c r="N98" s="74" t="s">
        <v>827</v>
      </c>
      <c r="O98" s="74" t="e">
        <f>VLOOKUP(B98,#REF!,5,FALSE)</f>
        <v>#REF!</v>
      </c>
    </row>
    <row r="99" spans="1:15" ht="14.1" customHeight="1" x14ac:dyDescent="0.2">
      <c r="A99" s="66">
        <v>18</v>
      </c>
      <c r="B99" s="67">
        <v>11662</v>
      </c>
      <c r="C99" s="68" t="s">
        <v>863</v>
      </c>
      <c r="D99" s="11" t="s">
        <v>864</v>
      </c>
      <c r="E99" s="69" t="s">
        <v>22</v>
      </c>
      <c r="F99" s="67" t="s">
        <v>754</v>
      </c>
      <c r="G99" s="10" t="s">
        <v>827</v>
      </c>
      <c r="H99" s="70" t="str">
        <f>VLOOKUP(B99,'[1]KLS 7 New'!$B$8:$S$420,18,FALSE)</f>
        <v>V</v>
      </c>
      <c r="I99" s="71"/>
      <c r="J99" s="72"/>
      <c r="K99" s="73"/>
      <c r="L99" s="77"/>
      <c r="N99" s="74" t="s">
        <v>827</v>
      </c>
      <c r="O99" s="74" t="e">
        <f>VLOOKUP(B99,#REF!,5,FALSE)</f>
        <v>#REF!</v>
      </c>
    </row>
    <row r="100" spans="1:15" ht="14.1" customHeight="1" x14ac:dyDescent="0.2">
      <c r="A100" s="66">
        <v>19</v>
      </c>
      <c r="B100" s="67">
        <v>11593</v>
      </c>
      <c r="C100" s="100" t="s">
        <v>865</v>
      </c>
      <c r="D100" s="11" t="s">
        <v>866</v>
      </c>
      <c r="E100" s="69" t="s">
        <v>16</v>
      </c>
      <c r="F100" s="67" t="s">
        <v>830</v>
      </c>
      <c r="G100" s="10" t="s">
        <v>827</v>
      </c>
      <c r="H100" s="70" t="str">
        <f>VLOOKUP(B100,'[1]KLS 7 New'!$B$8:$S$420,18,FALSE)</f>
        <v xml:space="preserve"> </v>
      </c>
      <c r="I100" s="71"/>
      <c r="J100" s="72"/>
      <c r="K100" s="73"/>
      <c r="N100" s="74" t="s">
        <v>827</v>
      </c>
      <c r="O100" s="74" t="e">
        <f>VLOOKUP(B100,#REF!,5,FALSE)</f>
        <v>#REF!</v>
      </c>
    </row>
    <row r="101" spans="1:15" ht="14.1" customHeight="1" x14ac:dyDescent="0.2">
      <c r="A101" s="66">
        <v>20</v>
      </c>
      <c r="B101" s="67">
        <v>11700</v>
      </c>
      <c r="C101" s="68" t="s">
        <v>867</v>
      </c>
      <c r="D101" s="11" t="s">
        <v>868</v>
      </c>
      <c r="E101" s="69" t="s">
        <v>22</v>
      </c>
      <c r="F101" s="67" t="s">
        <v>757</v>
      </c>
      <c r="G101" s="10" t="s">
        <v>827</v>
      </c>
      <c r="H101" s="70" t="str">
        <f>VLOOKUP(B101,'[1]KLS 7 New'!$B$8:$S$420,18,FALSE)</f>
        <v>V</v>
      </c>
      <c r="I101" s="71"/>
      <c r="J101" s="72"/>
      <c r="K101" s="73"/>
      <c r="N101" s="74" t="s">
        <v>827</v>
      </c>
      <c r="O101" s="74" t="e">
        <f>VLOOKUP(B101,#REF!,5,FALSE)</f>
        <v>#REF!</v>
      </c>
    </row>
    <row r="102" spans="1:15" ht="14.1" customHeight="1" x14ac:dyDescent="0.2">
      <c r="A102" s="66">
        <v>21</v>
      </c>
      <c r="B102" s="67">
        <v>11735</v>
      </c>
      <c r="C102" s="68" t="s">
        <v>869</v>
      </c>
      <c r="D102" s="11" t="s">
        <v>870</v>
      </c>
      <c r="E102" s="69" t="s">
        <v>16</v>
      </c>
      <c r="F102" s="67" t="s">
        <v>751</v>
      </c>
      <c r="G102" s="10" t="s">
        <v>827</v>
      </c>
      <c r="H102" s="70" t="str">
        <f>VLOOKUP(B102,'[1]KLS 7 New'!$B$8:$S$420,18,FALSE)</f>
        <v>V</v>
      </c>
      <c r="I102" s="71"/>
      <c r="J102" s="72"/>
      <c r="K102" s="73"/>
      <c r="L102" s="77"/>
      <c r="N102" s="74" t="s">
        <v>827</v>
      </c>
      <c r="O102" s="74" t="e">
        <f>VLOOKUP(B102,#REF!,5,FALSE)</f>
        <v>#REF!</v>
      </c>
    </row>
    <row r="103" spans="1:15" ht="14.1" customHeight="1" x14ac:dyDescent="0.2">
      <c r="A103" s="66">
        <v>22</v>
      </c>
      <c r="B103" s="67">
        <v>11771</v>
      </c>
      <c r="C103" s="68" t="s">
        <v>871</v>
      </c>
      <c r="D103" s="11" t="s">
        <v>872</v>
      </c>
      <c r="E103" s="69" t="s">
        <v>22</v>
      </c>
      <c r="F103" s="67" t="s">
        <v>760</v>
      </c>
      <c r="G103" s="10" t="s">
        <v>827</v>
      </c>
      <c r="H103" s="70" t="str">
        <f>VLOOKUP(B103,'[1]KLS 7 New'!$B$8:$S$420,18,FALSE)</f>
        <v xml:space="preserve"> </v>
      </c>
      <c r="I103" s="71"/>
      <c r="J103" s="72"/>
      <c r="K103" s="73"/>
      <c r="L103" s="77"/>
      <c r="N103" s="74" t="s">
        <v>827</v>
      </c>
      <c r="O103" s="74" t="e">
        <f>VLOOKUP(B103,#REF!,5,FALSE)</f>
        <v>#REF!</v>
      </c>
    </row>
    <row r="104" spans="1:15" ht="14.1" customHeight="1" x14ac:dyDescent="0.2">
      <c r="A104" s="66">
        <v>23</v>
      </c>
      <c r="B104" s="67">
        <v>11595</v>
      </c>
      <c r="C104" s="100" t="s">
        <v>873</v>
      </c>
      <c r="D104" s="11" t="s">
        <v>874</v>
      </c>
      <c r="E104" s="69" t="s">
        <v>22</v>
      </c>
      <c r="F104" s="67" t="s">
        <v>830</v>
      </c>
      <c r="G104" s="10" t="s">
        <v>827</v>
      </c>
      <c r="H104" s="70" t="str">
        <f>VLOOKUP(B104,'[1]KLS 7 New'!$B$8:$S$420,18,FALSE)</f>
        <v>V</v>
      </c>
      <c r="I104" s="71"/>
      <c r="J104" s="72"/>
      <c r="K104" s="73"/>
      <c r="L104" s="77"/>
      <c r="N104" s="74" t="s">
        <v>827</v>
      </c>
      <c r="O104" s="74" t="e">
        <f>VLOOKUP(B104,#REF!,5,FALSE)</f>
        <v>#REF!</v>
      </c>
    </row>
    <row r="105" spans="1:15" ht="14.1" customHeight="1" x14ac:dyDescent="0.2">
      <c r="A105" s="66">
        <v>24</v>
      </c>
      <c r="B105" s="67">
        <v>11739</v>
      </c>
      <c r="C105" s="68" t="s">
        <v>875</v>
      </c>
      <c r="D105" s="11" t="s">
        <v>876</v>
      </c>
      <c r="E105" s="69" t="s">
        <v>22</v>
      </c>
      <c r="F105" s="67" t="s">
        <v>751</v>
      </c>
      <c r="G105" s="10" t="s">
        <v>827</v>
      </c>
      <c r="H105" s="70" t="str">
        <f>VLOOKUP(B105,'[1]KLS 7 New'!$B$8:$S$420,18,FALSE)</f>
        <v>V</v>
      </c>
      <c r="I105" s="71"/>
      <c r="J105" s="72"/>
      <c r="K105" s="73"/>
      <c r="N105" s="74" t="s">
        <v>827</v>
      </c>
      <c r="O105" s="74" t="e">
        <f>VLOOKUP(B105,#REF!,5,FALSE)</f>
        <v>#REF!</v>
      </c>
    </row>
    <row r="106" spans="1:15" ht="14.1" customHeight="1" x14ac:dyDescent="0.2">
      <c r="A106" s="66">
        <v>25</v>
      </c>
      <c r="B106" s="67">
        <v>11772</v>
      </c>
      <c r="C106" s="68" t="s">
        <v>877</v>
      </c>
      <c r="D106" s="11" t="s">
        <v>878</v>
      </c>
      <c r="E106" s="69" t="s">
        <v>22</v>
      </c>
      <c r="F106" s="67" t="s">
        <v>760</v>
      </c>
      <c r="G106" s="10" t="s">
        <v>827</v>
      </c>
      <c r="H106" s="70" t="str">
        <f>VLOOKUP(B106,'[1]KLS 7 New'!$B$8:$S$420,18,FALSE)</f>
        <v>V</v>
      </c>
      <c r="I106" s="71"/>
      <c r="J106" s="72"/>
      <c r="K106" s="73"/>
      <c r="N106" s="74" t="s">
        <v>827</v>
      </c>
      <c r="O106" s="74" t="e">
        <f>VLOOKUP(B106,#REF!,5,FALSE)</f>
        <v>#REF!</v>
      </c>
    </row>
    <row r="107" spans="1:15" ht="14.1" customHeight="1" x14ac:dyDescent="0.2">
      <c r="A107" s="66">
        <v>26</v>
      </c>
      <c r="B107" s="67">
        <v>11774</v>
      </c>
      <c r="C107" s="68" t="s">
        <v>879</v>
      </c>
      <c r="D107" s="11" t="s">
        <v>880</v>
      </c>
      <c r="E107" s="69" t="s">
        <v>16</v>
      </c>
      <c r="F107" s="67" t="s">
        <v>760</v>
      </c>
      <c r="G107" s="10" t="s">
        <v>827</v>
      </c>
      <c r="H107" s="70" t="str">
        <f>VLOOKUP(B107,'[1]KLS 7 New'!$B$8:$S$420,18,FALSE)</f>
        <v>V</v>
      </c>
      <c r="I107" s="71"/>
      <c r="J107" s="72"/>
      <c r="K107" s="73"/>
      <c r="N107" s="74" t="s">
        <v>827</v>
      </c>
      <c r="O107" s="74" t="e">
        <f>VLOOKUP(B107,#REF!,5,FALSE)</f>
        <v>#REF!</v>
      </c>
    </row>
    <row r="108" spans="1:15" ht="14.1" customHeight="1" x14ac:dyDescent="0.2">
      <c r="A108" s="66">
        <v>27</v>
      </c>
      <c r="B108" s="67">
        <v>11705</v>
      </c>
      <c r="C108" s="68" t="s">
        <v>881</v>
      </c>
      <c r="D108" s="11" t="s">
        <v>882</v>
      </c>
      <c r="E108" s="69" t="s">
        <v>16</v>
      </c>
      <c r="F108" s="67" t="s">
        <v>757</v>
      </c>
      <c r="G108" s="10" t="s">
        <v>827</v>
      </c>
      <c r="H108" s="70" t="str">
        <f>VLOOKUP(B108,'[1]KLS 7 New'!$B$8:$S$420,18,FALSE)</f>
        <v>V</v>
      </c>
      <c r="I108" s="71"/>
      <c r="J108" s="72"/>
      <c r="K108" s="73"/>
      <c r="N108" s="74" t="s">
        <v>827</v>
      </c>
      <c r="O108" s="74" t="e">
        <f>VLOOKUP(B108,#REF!,5,FALSE)</f>
        <v>#REF!</v>
      </c>
    </row>
    <row r="109" spans="1:15" ht="14.1" customHeight="1" x14ac:dyDescent="0.2">
      <c r="A109" s="66">
        <v>28</v>
      </c>
      <c r="B109" s="67">
        <v>11775</v>
      </c>
      <c r="C109" s="68" t="s">
        <v>883</v>
      </c>
      <c r="D109" s="11" t="s">
        <v>884</v>
      </c>
      <c r="E109" s="69" t="s">
        <v>16</v>
      </c>
      <c r="F109" s="67" t="s">
        <v>760</v>
      </c>
      <c r="G109" s="10" t="s">
        <v>827</v>
      </c>
      <c r="H109" s="70" t="str">
        <f>VLOOKUP(B109,'[1]KLS 7 New'!$B$8:$S$420,18,FALSE)</f>
        <v>V</v>
      </c>
      <c r="I109" s="71"/>
      <c r="J109" s="72"/>
      <c r="K109" s="73"/>
      <c r="N109" s="74" t="s">
        <v>827</v>
      </c>
      <c r="O109" s="74" t="e">
        <f>VLOOKUP(B109,#REF!,5,FALSE)</f>
        <v>#REF!</v>
      </c>
    </row>
    <row r="110" spans="1:15" ht="14.1" customHeight="1" x14ac:dyDescent="0.2">
      <c r="A110" s="66">
        <v>29</v>
      </c>
      <c r="B110" s="67">
        <v>11707</v>
      </c>
      <c r="C110" s="68" t="s">
        <v>885</v>
      </c>
      <c r="D110" s="11" t="s">
        <v>886</v>
      </c>
      <c r="E110" s="69" t="s">
        <v>22</v>
      </c>
      <c r="F110" s="67" t="s">
        <v>757</v>
      </c>
      <c r="G110" s="10" t="s">
        <v>827</v>
      </c>
      <c r="H110" s="70" t="str">
        <f>VLOOKUP(B110,'[1]KLS 7 New'!$B$8:$S$420,18,FALSE)</f>
        <v>V</v>
      </c>
      <c r="I110" s="71"/>
      <c r="J110" s="72"/>
      <c r="K110" s="73"/>
      <c r="N110" s="74" t="s">
        <v>827</v>
      </c>
      <c r="O110" s="74" t="e">
        <f>VLOOKUP(B110,#REF!,5,FALSE)</f>
        <v>#REF!</v>
      </c>
    </row>
    <row r="111" spans="1:15" ht="14.1" customHeight="1" x14ac:dyDescent="0.2">
      <c r="A111" s="66">
        <v>30</v>
      </c>
      <c r="B111" s="67">
        <v>11779</v>
      </c>
      <c r="C111" s="68" t="s">
        <v>887</v>
      </c>
      <c r="D111" s="11" t="s">
        <v>888</v>
      </c>
      <c r="E111" s="69" t="s">
        <v>22</v>
      </c>
      <c r="F111" s="67" t="s">
        <v>760</v>
      </c>
      <c r="G111" s="10" t="s">
        <v>827</v>
      </c>
      <c r="H111" s="70" t="str">
        <f>VLOOKUP(B111,'[1]KLS 7 New'!$B$8:$S$420,18,FALSE)</f>
        <v>V</v>
      </c>
      <c r="I111" s="71"/>
      <c r="J111" s="72"/>
      <c r="K111" s="73"/>
      <c r="N111" s="74" t="s">
        <v>827</v>
      </c>
      <c r="O111" s="74" t="e">
        <f>VLOOKUP(B111,#REF!,5,FALSE)</f>
        <v>#REF!</v>
      </c>
    </row>
    <row r="112" spans="1:15" ht="14.1" customHeight="1" x14ac:dyDescent="0.2">
      <c r="A112" s="66">
        <v>31</v>
      </c>
      <c r="B112" s="67">
        <v>11673</v>
      </c>
      <c r="C112" s="68" t="s">
        <v>889</v>
      </c>
      <c r="D112" s="11" t="s">
        <v>890</v>
      </c>
      <c r="E112" s="69" t="s">
        <v>22</v>
      </c>
      <c r="F112" s="67" t="s">
        <v>754</v>
      </c>
      <c r="G112" s="10" t="s">
        <v>827</v>
      </c>
      <c r="H112" s="70" t="str">
        <f>VLOOKUP(B112,'[1]KLS 7 New'!$B$8:$S$420,18,FALSE)</f>
        <v>V</v>
      </c>
      <c r="I112" s="71"/>
      <c r="J112" s="72"/>
      <c r="K112" s="73"/>
      <c r="N112" s="74" t="s">
        <v>827</v>
      </c>
      <c r="O112" s="74" t="e">
        <f>VLOOKUP(B112,#REF!,5,FALSE)</f>
        <v>#REF!</v>
      </c>
    </row>
    <row r="113" spans="1:15" ht="14.1" customHeight="1" x14ac:dyDescent="0.2">
      <c r="A113" s="66">
        <v>32</v>
      </c>
      <c r="B113" s="67">
        <v>11605</v>
      </c>
      <c r="C113" s="100" t="s">
        <v>891</v>
      </c>
      <c r="D113" s="11" t="s">
        <v>892</v>
      </c>
      <c r="E113" s="69" t="s">
        <v>16</v>
      </c>
      <c r="F113" s="67" t="s">
        <v>830</v>
      </c>
      <c r="G113" s="10" t="s">
        <v>827</v>
      </c>
      <c r="H113" s="70" t="str">
        <f>VLOOKUP(B113,'[1]KLS 7 New'!$B$8:$S$420,18,FALSE)</f>
        <v>V</v>
      </c>
      <c r="I113" s="71"/>
      <c r="J113" s="72"/>
      <c r="K113" s="73"/>
      <c r="N113" s="74" t="s">
        <v>827</v>
      </c>
      <c r="O113" s="74" t="e">
        <f>VLOOKUP(B113,#REF!,5,FALSE)</f>
        <v>#REF!</v>
      </c>
    </row>
    <row r="114" spans="1:15" ht="14.1" customHeight="1" x14ac:dyDescent="0.2">
      <c r="A114" s="66">
        <v>33</v>
      </c>
      <c r="B114" s="67">
        <v>11748</v>
      </c>
      <c r="C114" s="68" t="s">
        <v>893</v>
      </c>
      <c r="D114" s="11" t="s">
        <v>894</v>
      </c>
      <c r="E114" s="69" t="s">
        <v>16</v>
      </c>
      <c r="F114" s="67" t="s">
        <v>751</v>
      </c>
      <c r="G114" s="10" t="s">
        <v>827</v>
      </c>
      <c r="H114" s="70" t="str">
        <f>VLOOKUP(B114,'[1]KLS 7 New'!$B$8:$S$420,18,FALSE)</f>
        <v>V</v>
      </c>
      <c r="I114" s="71"/>
      <c r="J114" s="72"/>
      <c r="K114" s="73"/>
      <c r="N114" s="74" t="s">
        <v>827</v>
      </c>
      <c r="O114" s="74" t="e">
        <f>VLOOKUP(B114,#REF!,5,FALSE)</f>
        <v>#REF!</v>
      </c>
    </row>
    <row r="115" spans="1:15" ht="14.1" customHeight="1" x14ac:dyDescent="0.2">
      <c r="A115" s="66">
        <v>34</v>
      </c>
      <c r="B115" s="67">
        <v>11679</v>
      </c>
      <c r="C115" s="68" t="s">
        <v>895</v>
      </c>
      <c r="D115" s="11" t="s">
        <v>896</v>
      </c>
      <c r="E115" s="43" t="s">
        <v>16</v>
      </c>
      <c r="F115" s="67" t="s">
        <v>754</v>
      </c>
      <c r="G115" s="10" t="s">
        <v>827</v>
      </c>
      <c r="H115" s="70" t="str">
        <f>VLOOKUP(B115,'[1]KLS 7 New'!$B$8:$S$420,18,FALSE)</f>
        <v>V</v>
      </c>
      <c r="I115" s="71"/>
      <c r="J115" s="72"/>
      <c r="K115" s="73"/>
      <c r="N115" s="74" t="s">
        <v>827</v>
      </c>
      <c r="O115" s="74" t="e">
        <f>VLOOKUP(B115,#REF!,5,FALSE)</f>
        <v>#REF!</v>
      </c>
    </row>
    <row r="116" spans="1:15" ht="14.1" customHeight="1" x14ac:dyDescent="0.2">
      <c r="A116" s="66">
        <v>35</v>
      </c>
      <c r="B116" s="67">
        <v>11716</v>
      </c>
      <c r="C116" s="68" t="s">
        <v>897</v>
      </c>
      <c r="D116" s="11" t="s">
        <v>898</v>
      </c>
      <c r="E116" s="69" t="s">
        <v>16</v>
      </c>
      <c r="F116" s="67" t="s">
        <v>757</v>
      </c>
      <c r="G116" s="10" t="s">
        <v>827</v>
      </c>
      <c r="H116" s="70" t="str">
        <f>VLOOKUP(B116,'[1]KLS 7 New'!$B$8:$S$420,18,FALSE)</f>
        <v>V</v>
      </c>
      <c r="I116" s="82"/>
      <c r="J116" s="83"/>
      <c r="K116" s="104"/>
      <c r="N116" s="74" t="s">
        <v>827</v>
      </c>
      <c r="O116" s="74" t="e">
        <f>VLOOKUP(B116,#REF!,5,FALSE)</f>
        <v>#REF!</v>
      </c>
    </row>
    <row r="117" spans="1:15" ht="14.1" customHeight="1" x14ac:dyDescent="0.2">
      <c r="A117" s="66">
        <v>36</v>
      </c>
      <c r="B117" s="41"/>
      <c r="C117" s="41"/>
      <c r="D117" s="81"/>
      <c r="E117" s="43"/>
      <c r="F117" s="85"/>
      <c r="G117" s="85"/>
      <c r="H117" s="104"/>
      <c r="I117" s="104"/>
      <c r="J117" s="73"/>
      <c r="K117" s="104"/>
      <c r="N117" s="74" t="s">
        <v>827</v>
      </c>
      <c r="O117" s="74" t="e">
        <f>VLOOKUP(B117,#REF!,5,FALSE)</f>
        <v>#REF!</v>
      </c>
    </row>
    <row r="118" spans="1:15" ht="14.1" customHeight="1" x14ac:dyDescent="0.2">
      <c r="A118" s="66">
        <v>37</v>
      </c>
      <c r="B118" s="41"/>
      <c r="C118" s="41"/>
      <c r="D118" s="81"/>
      <c r="E118" s="43"/>
      <c r="F118" s="85"/>
      <c r="G118" s="85"/>
      <c r="H118" s="104"/>
      <c r="I118" s="104"/>
      <c r="J118" s="73"/>
      <c r="K118" s="104"/>
      <c r="N118" s="74" t="s">
        <v>827</v>
      </c>
      <c r="O118" s="74" t="e">
        <f>VLOOKUP(B118,#REF!,5,FALSE)</f>
        <v>#REF!</v>
      </c>
    </row>
    <row r="119" spans="1:15" ht="14.1" customHeight="1" x14ac:dyDescent="0.2">
      <c r="A119" s="66">
        <v>38</v>
      </c>
      <c r="B119" s="41"/>
      <c r="C119" s="41"/>
      <c r="D119" s="81"/>
      <c r="E119" s="43"/>
      <c r="F119" s="85"/>
      <c r="G119" s="85"/>
      <c r="H119" s="104"/>
      <c r="I119" s="104"/>
      <c r="J119" s="73"/>
      <c r="K119" s="104"/>
      <c r="N119" s="74" t="s">
        <v>827</v>
      </c>
      <c r="O119" s="74" t="e">
        <f>VLOOKUP(B119,#REF!,5,FALSE)</f>
        <v>#REF!</v>
      </c>
    </row>
    <row r="120" spans="1:15" ht="14.1" customHeight="1" x14ac:dyDescent="0.2">
      <c r="A120" s="66">
        <v>39</v>
      </c>
      <c r="B120" s="41"/>
      <c r="C120" s="41"/>
      <c r="D120" s="81"/>
      <c r="E120" s="43"/>
      <c r="F120" s="85"/>
      <c r="G120" s="104"/>
      <c r="H120" s="104"/>
      <c r="I120" s="104"/>
      <c r="J120" s="104"/>
      <c r="K120" s="104"/>
      <c r="N120" s="74" t="s">
        <v>827</v>
      </c>
      <c r="O120" s="74" t="e">
        <f>VLOOKUP(B120,#REF!,5,FALSE)</f>
        <v>#REF!</v>
      </c>
    </row>
    <row r="121" spans="1:15" ht="14.1" customHeight="1" x14ac:dyDescent="0.2">
      <c r="A121" s="66">
        <v>40</v>
      </c>
      <c r="B121" s="41"/>
      <c r="C121" s="41"/>
      <c r="D121" s="81"/>
      <c r="E121" s="43"/>
      <c r="F121" s="85"/>
      <c r="G121" s="86"/>
      <c r="H121" s="86"/>
      <c r="I121" s="66"/>
      <c r="J121" s="85"/>
      <c r="K121" s="85"/>
      <c r="N121" s="74" t="s">
        <v>827</v>
      </c>
      <c r="O121" s="74" t="e">
        <f>VLOOKUP(B121,#REF!,5,FALSE)</f>
        <v>#REF!</v>
      </c>
    </row>
    <row r="122" spans="1:15" ht="14.1" customHeight="1" x14ac:dyDescent="0.2">
      <c r="A122" s="60"/>
      <c r="B122" s="88"/>
      <c r="C122" s="88"/>
      <c r="D122" s="105"/>
      <c r="E122" s="90"/>
      <c r="F122" s="66"/>
      <c r="G122" s="66"/>
      <c r="H122" s="60">
        <f>COUNTIF(H82:H116,"v")</f>
        <v>30</v>
      </c>
      <c r="I122" s="66"/>
      <c r="J122" s="85"/>
      <c r="K122" s="85"/>
      <c r="N122" s="74" t="s">
        <v>827</v>
      </c>
      <c r="O122" s="74" t="e">
        <f>VLOOKUP(B122,#REF!,5,FALSE)</f>
        <v>#REF!</v>
      </c>
    </row>
    <row r="123" spans="1:15" ht="14.1" customHeight="1" x14ac:dyDescent="0.2">
      <c r="A123" s="60"/>
      <c r="B123" s="88"/>
      <c r="C123" s="88"/>
      <c r="D123" s="105"/>
      <c r="E123" s="90"/>
      <c r="F123" s="66"/>
      <c r="G123" s="66"/>
      <c r="H123" s="66"/>
      <c r="I123" s="66"/>
      <c r="J123" s="85"/>
      <c r="K123" s="85"/>
      <c r="N123" s="74" t="s">
        <v>827</v>
      </c>
      <c r="O123" s="74" t="e">
        <f>VLOOKUP(B123,#REF!,5,FALSE)</f>
        <v>#REF!</v>
      </c>
    </row>
    <row r="124" spans="1:15" ht="14.1" customHeight="1" x14ac:dyDescent="0.2">
      <c r="A124" s="60"/>
      <c r="B124" s="106"/>
      <c r="C124" s="106"/>
      <c r="D124" s="107"/>
      <c r="E124" s="93"/>
      <c r="F124" s="66"/>
      <c r="G124" s="66"/>
      <c r="H124" s="66"/>
      <c r="I124" s="66"/>
      <c r="J124" s="85"/>
      <c r="K124" s="85"/>
      <c r="N124" s="74" t="s">
        <v>827</v>
      </c>
      <c r="O124" s="74" t="e">
        <f>VLOOKUP(B124,#REF!,5,FALSE)</f>
        <v>#REF!</v>
      </c>
    </row>
    <row r="125" spans="1:15" ht="14.1" customHeight="1" x14ac:dyDescent="0.2">
      <c r="A125" s="60"/>
      <c r="B125" s="108"/>
      <c r="C125" s="108"/>
      <c r="D125" s="109"/>
      <c r="E125" s="93"/>
      <c r="F125" s="110"/>
      <c r="G125" s="110"/>
      <c r="H125" s="110"/>
      <c r="I125" s="110"/>
      <c r="J125" s="111"/>
      <c r="K125" s="111"/>
    </row>
    <row r="127" spans="1:15" x14ac:dyDescent="0.2">
      <c r="B127" s="95" t="s">
        <v>822</v>
      </c>
      <c r="C127" s="96">
        <f>COUNTIF(E82:E125,"L")</f>
        <v>17</v>
      </c>
      <c r="D127" s="97"/>
      <c r="I127" s="97" t="s">
        <v>823</v>
      </c>
    </row>
    <row r="128" spans="1:15" x14ac:dyDescent="0.2">
      <c r="B128" s="95" t="s">
        <v>824</v>
      </c>
      <c r="C128" s="96">
        <f>COUNTIF(E82:E125,"P")</f>
        <v>18</v>
      </c>
      <c r="D128" s="97"/>
      <c r="I128" s="97"/>
    </row>
    <row r="129" spans="2:11" x14ac:dyDescent="0.2">
      <c r="B129" s="95" t="s">
        <v>825</v>
      </c>
      <c r="C129" s="96">
        <f>SUM(C127:C128)</f>
        <v>35</v>
      </c>
      <c r="D129" s="97"/>
      <c r="I129" s="97"/>
    </row>
    <row r="130" spans="2:11" x14ac:dyDescent="0.2">
      <c r="B130" s="95"/>
      <c r="C130" s="95"/>
      <c r="D130" s="97"/>
      <c r="I130" s="97"/>
    </row>
    <row r="131" spans="2:11" x14ac:dyDescent="0.2">
      <c r="B131" s="96" t="s">
        <v>899</v>
      </c>
      <c r="C131" s="95"/>
      <c r="D131" s="97"/>
      <c r="F131" s="98"/>
      <c r="G131" s="98"/>
      <c r="H131" s="98"/>
      <c r="I131" s="99" t="str">
        <f>VLOOKUP(B80,'[1]REKAP NEW'!$B$12:$F$40,5,FALSE)</f>
        <v>KI M. IRJIK, S.E, M.M</v>
      </c>
      <c r="J131" s="98"/>
      <c r="K131" s="98"/>
    </row>
    <row r="149" spans="1:15" ht="15.75" x14ac:dyDescent="0.25">
      <c r="A149" s="174" t="s">
        <v>736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</row>
    <row r="150" spans="1:15" ht="15.75" x14ac:dyDescent="0.25">
      <c r="A150" s="175" t="s">
        <v>737</v>
      </c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</row>
    <row r="151" spans="1:15" ht="15.75" x14ac:dyDescent="0.25">
      <c r="A151" s="173" t="s">
        <v>734</v>
      </c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</row>
    <row r="152" spans="1:15" x14ac:dyDescent="0.2">
      <c r="A152" s="57" t="s">
        <v>900</v>
      </c>
    </row>
    <row r="153" spans="1:15" x14ac:dyDescent="0.2">
      <c r="B153" s="59" t="s">
        <v>901</v>
      </c>
    </row>
    <row r="154" spans="1:15" ht="27" customHeight="1" x14ac:dyDescent="0.2">
      <c r="A154" s="60" t="s">
        <v>9</v>
      </c>
      <c r="B154" s="61" t="s">
        <v>6</v>
      </c>
      <c r="C154" s="61" t="s">
        <v>14</v>
      </c>
      <c r="D154" s="60" t="s">
        <v>740</v>
      </c>
      <c r="E154" s="60" t="s">
        <v>741</v>
      </c>
      <c r="F154" s="60"/>
      <c r="G154" s="60"/>
      <c r="H154" s="63" t="s">
        <v>744</v>
      </c>
      <c r="I154" s="60"/>
      <c r="J154" s="60"/>
      <c r="K154" s="60"/>
      <c r="N154" s="64" t="s">
        <v>743</v>
      </c>
      <c r="O154" s="65" t="s">
        <v>745</v>
      </c>
    </row>
    <row r="155" spans="1:15" ht="14.1" customHeight="1" x14ac:dyDescent="0.2">
      <c r="A155" s="66">
        <v>1</v>
      </c>
      <c r="B155" s="67">
        <v>11681</v>
      </c>
      <c r="C155" s="68" t="s">
        <v>902</v>
      </c>
      <c r="D155" s="11" t="s">
        <v>903</v>
      </c>
      <c r="E155" s="69" t="s">
        <v>22</v>
      </c>
      <c r="F155" s="67" t="s">
        <v>757</v>
      </c>
      <c r="G155" s="10" t="s">
        <v>901</v>
      </c>
      <c r="H155" s="70" t="str">
        <f>VLOOKUP(B155,'[1]KLS 7 New'!$B$8:$S$420,18,FALSE)</f>
        <v xml:space="preserve"> </v>
      </c>
      <c r="I155" s="71"/>
      <c r="J155" s="72"/>
      <c r="K155" s="73"/>
      <c r="N155" s="74" t="s">
        <v>901</v>
      </c>
      <c r="O155" s="74" t="e">
        <f>VLOOKUP(B155,#REF!,5,FALSE)</f>
        <v>#REF!</v>
      </c>
    </row>
    <row r="156" spans="1:15" ht="14.1" customHeight="1" x14ac:dyDescent="0.2">
      <c r="A156" s="66">
        <v>2</v>
      </c>
      <c r="B156" s="67">
        <v>11576</v>
      </c>
      <c r="C156" s="100" t="s">
        <v>904</v>
      </c>
      <c r="D156" s="11" t="s">
        <v>905</v>
      </c>
      <c r="E156" s="69" t="s">
        <v>22</v>
      </c>
      <c r="F156" s="67" t="s">
        <v>830</v>
      </c>
      <c r="G156" s="10" t="s">
        <v>901</v>
      </c>
      <c r="H156" s="70" t="str">
        <f>VLOOKUP(B156,'[1]KLS 7 New'!$B$8:$S$420,18,FALSE)</f>
        <v>V</v>
      </c>
      <c r="I156" s="71"/>
      <c r="J156" s="72"/>
      <c r="K156" s="73"/>
      <c r="N156" s="74" t="s">
        <v>901</v>
      </c>
      <c r="O156" s="74" t="e">
        <f>VLOOKUP(B156,#REF!,5,FALSE)</f>
        <v>#REF!</v>
      </c>
    </row>
    <row r="157" spans="1:15" ht="14.1" customHeight="1" x14ac:dyDescent="0.2">
      <c r="A157" s="66">
        <v>3</v>
      </c>
      <c r="B157" s="67">
        <v>11611</v>
      </c>
      <c r="C157" s="68" t="s">
        <v>906</v>
      </c>
      <c r="D157" s="11" t="s">
        <v>907</v>
      </c>
      <c r="E157" s="69" t="s">
        <v>22</v>
      </c>
      <c r="F157" s="67" t="s">
        <v>748</v>
      </c>
      <c r="G157" s="10" t="s">
        <v>901</v>
      </c>
      <c r="H157" s="70" t="str">
        <f>VLOOKUP(B157,'[1]KLS 7 New'!$B$8:$S$420,18,FALSE)</f>
        <v>V</v>
      </c>
      <c r="I157" s="71"/>
      <c r="J157" s="72"/>
      <c r="K157" s="73"/>
      <c r="N157" s="74" t="s">
        <v>901</v>
      </c>
      <c r="O157" s="74" t="e">
        <f>VLOOKUP(B157,#REF!,5,FALSE)</f>
        <v>#REF!</v>
      </c>
    </row>
    <row r="158" spans="1:15" ht="14.1" customHeight="1" x14ac:dyDescent="0.2">
      <c r="A158" s="66">
        <v>4</v>
      </c>
      <c r="B158" s="67">
        <v>11577</v>
      </c>
      <c r="C158" s="100" t="s">
        <v>908</v>
      </c>
      <c r="D158" s="11" t="s">
        <v>909</v>
      </c>
      <c r="E158" s="69" t="s">
        <v>16</v>
      </c>
      <c r="F158" s="67" t="s">
        <v>830</v>
      </c>
      <c r="G158" s="10" t="s">
        <v>901</v>
      </c>
      <c r="H158" s="70" t="str">
        <f>VLOOKUP(B158,'[1]KLS 7 New'!$B$8:$S$420,18,FALSE)</f>
        <v>V</v>
      </c>
      <c r="I158" s="71"/>
      <c r="J158" s="72"/>
      <c r="K158" s="73"/>
      <c r="N158" s="74" t="s">
        <v>901</v>
      </c>
      <c r="O158" s="74" t="e">
        <f>VLOOKUP(B158,#REF!,5,FALSE)</f>
        <v>#REF!</v>
      </c>
    </row>
    <row r="159" spans="1:15" ht="14.1" customHeight="1" x14ac:dyDescent="0.2">
      <c r="A159" s="66">
        <v>5</v>
      </c>
      <c r="B159" s="67">
        <v>11720</v>
      </c>
      <c r="C159" s="68" t="s">
        <v>910</v>
      </c>
      <c r="D159" s="11" t="s">
        <v>911</v>
      </c>
      <c r="E159" s="69" t="s">
        <v>16</v>
      </c>
      <c r="F159" s="67" t="s">
        <v>751</v>
      </c>
      <c r="G159" s="10" t="s">
        <v>901</v>
      </c>
      <c r="H159" s="70" t="str">
        <f>VLOOKUP(B159,'[1]KLS 7 New'!$B$8:$S$420,18,FALSE)</f>
        <v>V</v>
      </c>
      <c r="I159" s="71"/>
      <c r="J159" s="72"/>
      <c r="K159" s="73"/>
      <c r="N159" s="74" t="s">
        <v>901</v>
      </c>
      <c r="O159" s="74" t="e">
        <f>VLOOKUP(B159,#REF!,5,FALSE)</f>
        <v>#REF!</v>
      </c>
    </row>
    <row r="160" spans="1:15" ht="14.1" customHeight="1" x14ac:dyDescent="0.2">
      <c r="A160" s="66">
        <v>6</v>
      </c>
      <c r="B160" s="67">
        <v>11722</v>
      </c>
      <c r="C160" s="68" t="s">
        <v>912</v>
      </c>
      <c r="D160" s="11" t="s">
        <v>913</v>
      </c>
      <c r="E160" s="69" t="s">
        <v>22</v>
      </c>
      <c r="F160" s="67" t="s">
        <v>751</v>
      </c>
      <c r="G160" s="10" t="s">
        <v>901</v>
      </c>
      <c r="H160" s="70" t="str">
        <f>VLOOKUP(B160,'[1]KLS 7 New'!$B$8:$S$420,18,FALSE)</f>
        <v>V</v>
      </c>
      <c r="I160" s="71"/>
      <c r="J160" s="72"/>
      <c r="K160" s="73"/>
      <c r="N160" s="74" t="s">
        <v>901</v>
      </c>
      <c r="O160" s="74" t="e">
        <f>VLOOKUP(B160,#REF!,5,FALSE)</f>
        <v>#REF!</v>
      </c>
    </row>
    <row r="161" spans="1:15" ht="14.1" customHeight="1" x14ac:dyDescent="0.2">
      <c r="A161" s="66">
        <v>7</v>
      </c>
      <c r="B161" s="67">
        <v>11757</v>
      </c>
      <c r="C161" s="68" t="s">
        <v>914</v>
      </c>
      <c r="D161" s="11" t="s">
        <v>915</v>
      </c>
      <c r="E161" s="69" t="s">
        <v>16</v>
      </c>
      <c r="F161" s="67" t="s">
        <v>760</v>
      </c>
      <c r="G161" s="10" t="s">
        <v>901</v>
      </c>
      <c r="H161" s="70" t="str">
        <f>VLOOKUP(B161,'[1]KLS 7 New'!$B$8:$S$420,18,FALSE)</f>
        <v>V</v>
      </c>
      <c r="I161" s="71"/>
      <c r="J161" s="72"/>
      <c r="K161" s="73"/>
      <c r="N161" s="74" t="s">
        <v>901</v>
      </c>
      <c r="O161" s="74" t="e">
        <f>VLOOKUP(B161,#REF!,5,FALSE)</f>
        <v>#REF!</v>
      </c>
    </row>
    <row r="162" spans="1:15" ht="14.1" customHeight="1" x14ac:dyDescent="0.2">
      <c r="A162" s="66">
        <v>8</v>
      </c>
      <c r="B162" s="67">
        <v>11616</v>
      </c>
      <c r="C162" s="68" t="s">
        <v>916</v>
      </c>
      <c r="D162" s="11" t="s">
        <v>917</v>
      </c>
      <c r="E162" s="69" t="s">
        <v>16</v>
      </c>
      <c r="F162" s="67" t="s">
        <v>748</v>
      </c>
      <c r="G162" s="10" t="s">
        <v>901</v>
      </c>
      <c r="H162" s="70" t="str">
        <f>VLOOKUP(B162,'[1]KLS 7 New'!$B$8:$S$420,18,FALSE)</f>
        <v>V</v>
      </c>
      <c r="I162" s="71"/>
      <c r="J162" s="72"/>
      <c r="K162" s="73"/>
      <c r="N162" s="74" t="s">
        <v>901</v>
      </c>
      <c r="O162" s="74" t="e">
        <f>VLOOKUP(B162,#REF!,5,FALSE)</f>
        <v>#REF!</v>
      </c>
    </row>
    <row r="163" spans="1:15" ht="14.1" customHeight="1" x14ac:dyDescent="0.2">
      <c r="A163" s="66">
        <v>9</v>
      </c>
      <c r="B163" s="67">
        <v>11723</v>
      </c>
      <c r="C163" s="68" t="s">
        <v>918</v>
      </c>
      <c r="D163" s="11" t="s">
        <v>919</v>
      </c>
      <c r="E163" s="69" t="s">
        <v>16</v>
      </c>
      <c r="F163" s="67" t="s">
        <v>751</v>
      </c>
      <c r="G163" s="10" t="s">
        <v>901</v>
      </c>
      <c r="H163" s="70" t="str">
        <f>VLOOKUP(B163,'[1]KLS 7 New'!$B$8:$S$420,18,FALSE)</f>
        <v xml:space="preserve"> </v>
      </c>
      <c r="I163" s="71"/>
      <c r="J163" s="72"/>
      <c r="K163" s="73"/>
      <c r="N163" s="74" t="s">
        <v>901</v>
      </c>
      <c r="O163" s="74" t="e">
        <f>VLOOKUP(B163,#REF!,5,FALSE)</f>
        <v>#REF!</v>
      </c>
    </row>
    <row r="164" spans="1:15" ht="14.1" customHeight="1" x14ac:dyDescent="0.2">
      <c r="A164" s="66">
        <v>10</v>
      </c>
      <c r="B164" s="67">
        <v>11761</v>
      </c>
      <c r="C164" s="68" t="s">
        <v>920</v>
      </c>
      <c r="D164" s="11" t="s">
        <v>921</v>
      </c>
      <c r="E164" s="69" t="s">
        <v>22</v>
      </c>
      <c r="F164" s="67" t="s">
        <v>760</v>
      </c>
      <c r="G164" s="10" t="s">
        <v>901</v>
      </c>
      <c r="H164" s="70" t="str">
        <f>VLOOKUP(B164,'[1]KLS 7 New'!$B$8:$S$420,18,FALSE)</f>
        <v>V</v>
      </c>
      <c r="I164" s="71"/>
      <c r="J164" s="72"/>
      <c r="K164" s="73"/>
      <c r="N164" s="74" t="s">
        <v>901</v>
      </c>
      <c r="O164" s="74" t="e">
        <f>VLOOKUP(B164,#REF!,5,FALSE)</f>
        <v>#REF!</v>
      </c>
    </row>
    <row r="165" spans="1:15" ht="14.1" customHeight="1" x14ac:dyDescent="0.2">
      <c r="A165" s="66">
        <v>11</v>
      </c>
      <c r="B165" s="67">
        <v>11692</v>
      </c>
      <c r="C165" s="68" t="s">
        <v>922</v>
      </c>
      <c r="D165" s="11" t="s">
        <v>923</v>
      </c>
      <c r="E165" s="69" t="s">
        <v>22</v>
      </c>
      <c r="F165" s="67" t="s">
        <v>757</v>
      </c>
      <c r="G165" s="10" t="s">
        <v>901</v>
      </c>
      <c r="H165" s="70" t="str">
        <f>VLOOKUP(B165,'[1]KLS 7 New'!$B$8:$S$420,18,FALSE)</f>
        <v>V</v>
      </c>
      <c r="I165" s="71"/>
      <c r="J165" s="72"/>
      <c r="K165" s="73"/>
      <c r="N165" s="74" t="s">
        <v>901</v>
      </c>
      <c r="O165" s="74" t="e">
        <f>VLOOKUP(B165,#REF!,5,FALSE)</f>
        <v>#REF!</v>
      </c>
    </row>
    <row r="166" spans="1:15" ht="14.1" customHeight="1" x14ac:dyDescent="0.2">
      <c r="A166" s="66">
        <v>12</v>
      </c>
      <c r="B166" s="67">
        <v>11586</v>
      </c>
      <c r="C166" s="100" t="s">
        <v>924</v>
      </c>
      <c r="D166" s="11" t="s">
        <v>925</v>
      </c>
      <c r="E166" s="69" t="s">
        <v>22</v>
      </c>
      <c r="F166" s="67" t="s">
        <v>830</v>
      </c>
      <c r="G166" s="10" t="s">
        <v>901</v>
      </c>
      <c r="H166" s="70" t="str">
        <f>VLOOKUP(B166,'[1]KLS 7 New'!$B$8:$S$420,18,FALSE)</f>
        <v>V</v>
      </c>
      <c r="I166" s="71"/>
      <c r="J166" s="72"/>
      <c r="K166" s="73"/>
      <c r="L166" s="77"/>
      <c r="N166" s="74" t="s">
        <v>901</v>
      </c>
      <c r="O166" s="74" t="e">
        <f>VLOOKUP(B166,#REF!,5,FALSE)</f>
        <v>#REF!</v>
      </c>
    </row>
    <row r="167" spans="1:15" ht="14.1" customHeight="1" x14ac:dyDescent="0.2">
      <c r="A167" s="66">
        <v>13</v>
      </c>
      <c r="B167" s="67">
        <v>11622</v>
      </c>
      <c r="C167" s="68" t="s">
        <v>926</v>
      </c>
      <c r="D167" s="11" t="s">
        <v>927</v>
      </c>
      <c r="E167" s="69" t="s">
        <v>22</v>
      </c>
      <c r="F167" s="67" t="s">
        <v>748</v>
      </c>
      <c r="G167" s="10" t="s">
        <v>901</v>
      </c>
      <c r="H167" s="70" t="str">
        <f>VLOOKUP(B167,'[1]KLS 7 New'!$B$8:$S$420,18,FALSE)</f>
        <v>V</v>
      </c>
      <c r="I167" s="71"/>
      <c r="J167" s="72"/>
      <c r="K167" s="73"/>
      <c r="L167" s="77"/>
      <c r="N167" s="74" t="s">
        <v>901</v>
      </c>
      <c r="O167" s="74" t="e">
        <f>VLOOKUP(B167,#REF!,5,FALSE)</f>
        <v>#REF!</v>
      </c>
    </row>
    <row r="168" spans="1:15" ht="14.1" customHeight="1" x14ac:dyDescent="0.2">
      <c r="A168" s="66">
        <v>14</v>
      </c>
      <c r="B168" s="67">
        <v>11587</v>
      </c>
      <c r="C168" s="100" t="s">
        <v>928</v>
      </c>
      <c r="D168" s="11" t="s">
        <v>929</v>
      </c>
      <c r="E168" s="69" t="s">
        <v>16</v>
      </c>
      <c r="F168" s="67" t="s">
        <v>830</v>
      </c>
      <c r="G168" s="10" t="s">
        <v>901</v>
      </c>
      <c r="H168" s="70" t="str">
        <f>VLOOKUP(B168,'[1]KLS 7 New'!$B$8:$S$420,18,FALSE)</f>
        <v>V</v>
      </c>
      <c r="I168" s="71"/>
      <c r="J168" s="72"/>
      <c r="K168" s="73"/>
      <c r="L168" s="77"/>
      <c r="N168" s="74" t="s">
        <v>901</v>
      </c>
      <c r="O168" s="74" t="e">
        <f>VLOOKUP(B168,#REF!,5,FALSE)</f>
        <v>#REF!</v>
      </c>
    </row>
    <row r="169" spans="1:15" ht="14.1" customHeight="1" x14ac:dyDescent="0.2">
      <c r="A169" s="66">
        <v>15</v>
      </c>
      <c r="B169" s="67">
        <v>11695</v>
      </c>
      <c r="C169" s="68" t="s">
        <v>930</v>
      </c>
      <c r="D169" s="11" t="s">
        <v>931</v>
      </c>
      <c r="E169" s="69" t="s">
        <v>16</v>
      </c>
      <c r="F169" s="67" t="s">
        <v>757</v>
      </c>
      <c r="G169" s="10" t="s">
        <v>901</v>
      </c>
      <c r="H169" s="70" t="str">
        <f>VLOOKUP(B169,'[1]KLS 7 New'!$B$8:$S$420,18,FALSE)</f>
        <v>V</v>
      </c>
      <c r="I169" s="71"/>
      <c r="J169" s="72"/>
      <c r="K169" s="73"/>
      <c r="L169" s="77"/>
      <c r="N169" s="74" t="s">
        <v>901</v>
      </c>
      <c r="O169" s="74" t="e">
        <f>VLOOKUP(B169,#REF!,5,FALSE)</f>
        <v>#REF!</v>
      </c>
    </row>
    <row r="170" spans="1:15" ht="14.1" customHeight="1" x14ac:dyDescent="0.2">
      <c r="A170" s="66">
        <v>16</v>
      </c>
      <c r="B170" s="67">
        <v>11730</v>
      </c>
      <c r="C170" s="68" t="s">
        <v>932</v>
      </c>
      <c r="D170" s="11" t="s">
        <v>933</v>
      </c>
      <c r="E170" s="69" t="s">
        <v>16</v>
      </c>
      <c r="F170" s="67" t="s">
        <v>751</v>
      </c>
      <c r="G170" s="10" t="s">
        <v>901</v>
      </c>
      <c r="H170" s="70" t="str">
        <f>VLOOKUP(B170,'[1]KLS 7 New'!$B$8:$S$420,18,FALSE)</f>
        <v>V</v>
      </c>
      <c r="I170" s="71"/>
      <c r="J170" s="72"/>
      <c r="K170" s="73"/>
      <c r="L170" s="77"/>
      <c r="N170" s="74" t="s">
        <v>901</v>
      </c>
      <c r="O170" s="74" t="e">
        <f>VLOOKUP(B170,#REF!,5,FALSE)</f>
        <v>#REF!</v>
      </c>
    </row>
    <row r="171" spans="1:15" ht="14.1" customHeight="1" x14ac:dyDescent="0.2">
      <c r="A171" s="66">
        <v>17</v>
      </c>
      <c r="B171" s="67">
        <v>11766</v>
      </c>
      <c r="C171" s="68" t="s">
        <v>934</v>
      </c>
      <c r="D171" s="11" t="s">
        <v>935</v>
      </c>
      <c r="E171" s="69" t="s">
        <v>16</v>
      </c>
      <c r="F171" s="67" t="s">
        <v>760</v>
      </c>
      <c r="G171" s="10" t="s">
        <v>901</v>
      </c>
      <c r="H171" s="70" t="str">
        <f>VLOOKUP(B171,'[1]KLS 7 New'!$B$8:$S$420,18,FALSE)</f>
        <v>V</v>
      </c>
      <c r="I171" s="71"/>
      <c r="J171" s="72"/>
      <c r="K171" s="73"/>
      <c r="L171" s="77"/>
      <c r="N171" s="74" t="s">
        <v>901</v>
      </c>
      <c r="O171" s="74" t="e">
        <f>VLOOKUP(B171,#REF!,5,FALSE)</f>
        <v>#REF!</v>
      </c>
    </row>
    <row r="172" spans="1:15" ht="14.1" customHeight="1" x14ac:dyDescent="0.2">
      <c r="A172" s="66">
        <v>18</v>
      </c>
      <c r="B172" s="67">
        <v>11625</v>
      </c>
      <c r="C172" s="68" t="s">
        <v>936</v>
      </c>
      <c r="D172" s="11" t="s">
        <v>937</v>
      </c>
      <c r="E172" s="69" t="s">
        <v>16</v>
      </c>
      <c r="F172" s="67" t="s">
        <v>748</v>
      </c>
      <c r="G172" s="10" t="s">
        <v>901</v>
      </c>
      <c r="H172" s="70" t="str">
        <f>VLOOKUP(B172,'[1]KLS 7 New'!$B$8:$S$420,18,FALSE)</f>
        <v>V</v>
      </c>
      <c r="I172" s="71"/>
      <c r="J172" s="72"/>
      <c r="K172" s="73"/>
      <c r="L172" s="77"/>
      <c r="N172" s="74" t="s">
        <v>901</v>
      </c>
      <c r="O172" s="74" t="e">
        <f>VLOOKUP(B172,#REF!,5,FALSE)</f>
        <v>#REF!</v>
      </c>
    </row>
    <row r="173" spans="1:15" ht="14.1" customHeight="1" x14ac:dyDescent="0.2">
      <c r="A173" s="66">
        <v>19</v>
      </c>
      <c r="B173" s="67">
        <v>11733</v>
      </c>
      <c r="C173" s="68" t="s">
        <v>938</v>
      </c>
      <c r="D173" s="11" t="s">
        <v>939</v>
      </c>
      <c r="E173" s="69" t="s">
        <v>22</v>
      </c>
      <c r="F173" s="67" t="s">
        <v>751</v>
      </c>
      <c r="G173" s="10" t="s">
        <v>901</v>
      </c>
      <c r="H173" s="70" t="str">
        <f>VLOOKUP(B173,'[1]KLS 7 New'!$B$8:$S$420,18,FALSE)</f>
        <v>V</v>
      </c>
      <c r="I173" s="71"/>
      <c r="J173" s="72"/>
      <c r="K173" s="73"/>
      <c r="N173" s="74" t="s">
        <v>901</v>
      </c>
      <c r="O173" s="74" t="e">
        <f>VLOOKUP(B173,#REF!,5,FALSE)</f>
        <v>#REF!</v>
      </c>
    </row>
    <row r="174" spans="1:15" ht="14.1" customHeight="1" x14ac:dyDescent="0.2">
      <c r="A174" s="66">
        <v>20</v>
      </c>
      <c r="B174" s="67">
        <v>11702</v>
      </c>
      <c r="C174" s="68" t="s">
        <v>940</v>
      </c>
      <c r="D174" s="11" t="s">
        <v>941</v>
      </c>
      <c r="E174" s="69" t="s">
        <v>22</v>
      </c>
      <c r="F174" s="67" t="s">
        <v>757</v>
      </c>
      <c r="G174" s="10" t="s">
        <v>901</v>
      </c>
      <c r="H174" s="70" t="str">
        <f>VLOOKUP(B174,'[1]KLS 7 New'!$B$8:$S$420,18,FALSE)</f>
        <v>V</v>
      </c>
      <c r="I174" s="71"/>
      <c r="J174" s="72"/>
      <c r="K174" s="73"/>
      <c r="N174" s="74" t="s">
        <v>901</v>
      </c>
      <c r="O174" s="74" t="e">
        <f>VLOOKUP(B174,#REF!,5,FALSE)</f>
        <v>#REF!</v>
      </c>
    </row>
    <row r="175" spans="1:15" ht="14.1" customHeight="1" x14ac:dyDescent="0.2">
      <c r="A175" s="66">
        <v>21</v>
      </c>
      <c r="B175" s="67">
        <v>11596</v>
      </c>
      <c r="C175" s="100" t="s">
        <v>942</v>
      </c>
      <c r="D175" s="11" t="s">
        <v>943</v>
      </c>
      <c r="E175" s="69" t="s">
        <v>22</v>
      </c>
      <c r="F175" s="67" t="s">
        <v>830</v>
      </c>
      <c r="G175" s="10" t="s">
        <v>901</v>
      </c>
      <c r="H175" s="70" t="str">
        <f>VLOOKUP(B175,'[1]KLS 7 New'!$B$8:$S$420,18,FALSE)</f>
        <v>V</v>
      </c>
      <c r="I175" s="71"/>
      <c r="J175" s="72"/>
      <c r="K175" s="73"/>
      <c r="N175" s="74" t="s">
        <v>901</v>
      </c>
      <c r="O175" s="74" t="e">
        <f>VLOOKUP(B175,#REF!,5,FALSE)</f>
        <v>#REF!</v>
      </c>
    </row>
    <row r="176" spans="1:15" ht="14.1" customHeight="1" x14ac:dyDescent="0.2">
      <c r="A176" s="66">
        <v>22</v>
      </c>
      <c r="B176" s="67">
        <v>11632</v>
      </c>
      <c r="C176" s="68" t="s">
        <v>944</v>
      </c>
      <c r="D176" s="11" t="s">
        <v>945</v>
      </c>
      <c r="E176" s="69" t="s">
        <v>22</v>
      </c>
      <c r="F176" s="67" t="s">
        <v>748</v>
      </c>
      <c r="G176" s="10" t="s">
        <v>901</v>
      </c>
      <c r="H176" s="70" t="str">
        <f>VLOOKUP(B176,'[1]KLS 7 New'!$B$8:$S$420,18,FALSE)</f>
        <v>V</v>
      </c>
      <c r="I176" s="71"/>
      <c r="J176" s="72"/>
      <c r="K176" s="73"/>
      <c r="N176" s="74" t="s">
        <v>901</v>
      </c>
      <c r="O176" s="74" t="e">
        <f>VLOOKUP(B176,#REF!,5,FALSE)</f>
        <v>#REF!</v>
      </c>
    </row>
    <row r="177" spans="1:15" ht="14.1" customHeight="1" x14ac:dyDescent="0.2">
      <c r="A177" s="66">
        <v>23</v>
      </c>
      <c r="B177" s="67">
        <v>11598</v>
      </c>
      <c r="C177" s="100" t="s">
        <v>946</v>
      </c>
      <c r="D177" s="11" t="s">
        <v>947</v>
      </c>
      <c r="E177" s="69" t="s">
        <v>16</v>
      </c>
      <c r="F177" s="67" t="s">
        <v>830</v>
      </c>
      <c r="G177" s="10" t="s">
        <v>901</v>
      </c>
      <c r="H177" s="70" t="str">
        <f>VLOOKUP(B177,'[1]KLS 7 New'!$B$8:$S$420,18,FALSE)</f>
        <v>V</v>
      </c>
      <c r="I177" s="71"/>
      <c r="J177" s="72"/>
      <c r="K177" s="73"/>
      <c r="N177" s="74" t="s">
        <v>901</v>
      </c>
      <c r="O177" s="74" t="e">
        <f>VLOOKUP(B177,#REF!,5,FALSE)</f>
        <v>#REF!</v>
      </c>
    </row>
    <row r="178" spans="1:15" ht="14.1" customHeight="1" x14ac:dyDescent="0.2">
      <c r="A178" s="66">
        <v>24</v>
      </c>
      <c r="B178" s="67">
        <v>11741</v>
      </c>
      <c r="C178" s="68" t="s">
        <v>948</v>
      </c>
      <c r="D178" s="11" t="s">
        <v>949</v>
      </c>
      <c r="E178" s="69" t="s">
        <v>16</v>
      </c>
      <c r="F178" s="67" t="s">
        <v>751</v>
      </c>
      <c r="G178" s="10" t="s">
        <v>901</v>
      </c>
      <c r="H178" s="70" t="str">
        <f>VLOOKUP(B178,'[1]KLS 7 New'!$B$8:$S$420,18,FALSE)</f>
        <v>V</v>
      </c>
      <c r="I178" s="71"/>
      <c r="J178" s="72"/>
      <c r="K178" s="73"/>
      <c r="N178" s="74" t="s">
        <v>901</v>
      </c>
      <c r="O178" s="74" t="e">
        <f>VLOOKUP(B178,#REF!,5,FALSE)</f>
        <v>#REF!</v>
      </c>
    </row>
    <row r="179" spans="1:15" ht="14.1" customHeight="1" x14ac:dyDescent="0.2">
      <c r="A179" s="66">
        <v>25</v>
      </c>
      <c r="B179" s="67">
        <v>11742</v>
      </c>
      <c r="C179" s="68" t="s">
        <v>950</v>
      </c>
      <c r="D179" s="11" t="s">
        <v>951</v>
      </c>
      <c r="E179" s="69" t="s">
        <v>22</v>
      </c>
      <c r="F179" s="67" t="s">
        <v>751</v>
      </c>
      <c r="G179" s="10" t="s">
        <v>901</v>
      </c>
      <c r="H179" s="70" t="str">
        <f>VLOOKUP(B179,'[1]KLS 7 New'!$B$8:$S$420,18,FALSE)</f>
        <v>V</v>
      </c>
      <c r="I179" s="71"/>
      <c r="J179" s="72"/>
      <c r="K179" s="73"/>
      <c r="N179" s="74" t="s">
        <v>901</v>
      </c>
      <c r="O179" s="74" t="e">
        <f>VLOOKUP(B179,#REF!,5,FALSE)</f>
        <v>#REF!</v>
      </c>
    </row>
    <row r="180" spans="1:15" ht="14.1" customHeight="1" x14ac:dyDescent="0.2">
      <c r="A180" s="66">
        <v>26</v>
      </c>
      <c r="B180" s="67">
        <v>11708</v>
      </c>
      <c r="C180" s="68" t="s">
        <v>952</v>
      </c>
      <c r="D180" s="11" t="s">
        <v>953</v>
      </c>
      <c r="E180" s="69" t="s">
        <v>16</v>
      </c>
      <c r="F180" s="67" t="s">
        <v>757</v>
      </c>
      <c r="G180" s="10" t="s">
        <v>901</v>
      </c>
      <c r="H180" s="70" t="str">
        <f>VLOOKUP(B180,'[1]KLS 7 New'!$B$8:$S$420,18,FALSE)</f>
        <v>V</v>
      </c>
      <c r="I180" s="71"/>
      <c r="J180" s="72"/>
      <c r="K180" s="73"/>
      <c r="N180" s="74" t="s">
        <v>901</v>
      </c>
      <c r="O180" s="74" t="e">
        <f>VLOOKUP(B180,#REF!,5,FALSE)</f>
        <v>#REF!</v>
      </c>
    </row>
    <row r="181" spans="1:15" ht="14.1" customHeight="1" x14ac:dyDescent="0.2">
      <c r="A181" s="66">
        <v>27</v>
      </c>
      <c r="B181" s="67">
        <v>11637</v>
      </c>
      <c r="C181" s="68" t="s">
        <v>954</v>
      </c>
      <c r="D181" s="11" t="s">
        <v>955</v>
      </c>
      <c r="E181" s="69" t="s">
        <v>16</v>
      </c>
      <c r="F181" s="67" t="s">
        <v>748</v>
      </c>
      <c r="G181" s="10" t="s">
        <v>901</v>
      </c>
      <c r="H181" s="70" t="str">
        <f>VLOOKUP(B181,'[1]KLS 7 New'!$B$8:$S$420,18,FALSE)</f>
        <v>V</v>
      </c>
      <c r="I181" s="71"/>
      <c r="J181" s="72"/>
      <c r="K181" s="73"/>
      <c r="N181" s="74" t="s">
        <v>901</v>
      </c>
      <c r="O181" s="74" t="e">
        <f>VLOOKUP(B181,#REF!,5,FALSE)</f>
        <v>#REF!</v>
      </c>
    </row>
    <row r="182" spans="1:15" ht="14.1" customHeight="1" x14ac:dyDescent="0.2">
      <c r="A182" s="66">
        <v>28</v>
      </c>
      <c r="B182" s="67">
        <v>11710</v>
      </c>
      <c r="C182" s="68" t="s">
        <v>956</v>
      </c>
      <c r="D182" s="11" t="s">
        <v>957</v>
      </c>
      <c r="E182" s="69" t="s">
        <v>22</v>
      </c>
      <c r="F182" s="67" t="s">
        <v>757</v>
      </c>
      <c r="G182" s="10" t="s">
        <v>901</v>
      </c>
      <c r="H182" s="70" t="str">
        <f>VLOOKUP(B182,'[1]KLS 7 New'!$B$8:$S$420,18,FALSE)</f>
        <v>V</v>
      </c>
      <c r="I182" s="71"/>
      <c r="J182" s="72"/>
      <c r="K182" s="73"/>
      <c r="N182" s="74" t="s">
        <v>901</v>
      </c>
      <c r="O182" s="74" t="e">
        <f>VLOOKUP(B182,#REF!,5,FALSE)</f>
        <v>#REF!</v>
      </c>
    </row>
    <row r="183" spans="1:15" ht="14.1" customHeight="1" x14ac:dyDescent="0.2">
      <c r="A183" s="66">
        <v>29</v>
      </c>
      <c r="B183" s="67">
        <v>11781</v>
      </c>
      <c r="C183" s="68" t="s">
        <v>958</v>
      </c>
      <c r="D183" s="11" t="s">
        <v>959</v>
      </c>
      <c r="E183" s="69" t="s">
        <v>22</v>
      </c>
      <c r="F183" s="67" t="s">
        <v>760</v>
      </c>
      <c r="G183" s="10" t="s">
        <v>901</v>
      </c>
      <c r="H183" s="70" t="str">
        <f>VLOOKUP(B183,'[1]KLS 7 New'!$B$8:$S$420,18,FALSE)</f>
        <v>V</v>
      </c>
      <c r="I183" s="71"/>
      <c r="J183" s="72"/>
      <c r="K183" s="73"/>
      <c r="N183" s="74" t="s">
        <v>901</v>
      </c>
      <c r="O183" s="74" t="e">
        <f>VLOOKUP(B183,#REF!,5,FALSE)</f>
        <v>#REF!</v>
      </c>
    </row>
    <row r="184" spans="1:15" ht="14.1" customHeight="1" x14ac:dyDescent="0.2">
      <c r="A184" s="66">
        <v>30</v>
      </c>
      <c r="B184" s="67">
        <v>11606</v>
      </c>
      <c r="C184" s="100" t="s">
        <v>960</v>
      </c>
      <c r="D184" s="11" t="s">
        <v>961</v>
      </c>
      <c r="E184" s="69" t="s">
        <v>22</v>
      </c>
      <c r="F184" s="67" t="s">
        <v>830</v>
      </c>
      <c r="G184" s="10" t="s">
        <v>901</v>
      </c>
      <c r="H184" s="70" t="str">
        <f>VLOOKUP(B184,'[1]KLS 7 New'!$B$8:$S$420,18,FALSE)</f>
        <v xml:space="preserve"> </v>
      </c>
      <c r="I184" s="71"/>
      <c r="J184" s="72"/>
      <c r="K184" s="73"/>
      <c r="N184" s="74" t="s">
        <v>901</v>
      </c>
      <c r="O184" s="74" t="e">
        <f>VLOOKUP(B184,#REF!,5,FALSE)</f>
        <v>#REF!</v>
      </c>
    </row>
    <row r="185" spans="1:15" ht="14.1" customHeight="1" x14ac:dyDescent="0.2">
      <c r="A185" s="66">
        <v>31</v>
      </c>
      <c r="B185" s="67">
        <v>11641</v>
      </c>
      <c r="C185" s="68" t="s">
        <v>962</v>
      </c>
      <c r="D185" s="11" t="s">
        <v>963</v>
      </c>
      <c r="E185" s="69" t="s">
        <v>22</v>
      </c>
      <c r="F185" s="67" t="s">
        <v>748</v>
      </c>
      <c r="G185" s="10" t="s">
        <v>901</v>
      </c>
      <c r="H185" s="70" t="str">
        <f>VLOOKUP(B185,'[1]KLS 7 New'!$B$8:$S$420,18,FALSE)</f>
        <v xml:space="preserve"> </v>
      </c>
      <c r="I185" s="71"/>
      <c r="J185" s="72"/>
      <c r="K185" s="73"/>
      <c r="N185" s="74" t="s">
        <v>901</v>
      </c>
      <c r="O185" s="74" t="e">
        <f>VLOOKUP(B185,#REF!,5,FALSE)</f>
        <v>#REF!</v>
      </c>
    </row>
    <row r="186" spans="1:15" ht="14.1" customHeight="1" x14ac:dyDescent="0.2">
      <c r="A186" s="66">
        <v>32</v>
      </c>
      <c r="B186" s="67">
        <v>11783</v>
      </c>
      <c r="C186" s="68" t="s">
        <v>964</v>
      </c>
      <c r="D186" s="11" t="s">
        <v>965</v>
      </c>
      <c r="E186" s="69" t="s">
        <v>16</v>
      </c>
      <c r="F186" s="67" t="s">
        <v>760</v>
      </c>
      <c r="G186" s="10" t="s">
        <v>901</v>
      </c>
      <c r="H186" s="70" t="str">
        <f>VLOOKUP(B186,'[1]KLS 7 New'!$B$8:$S$420,18,FALSE)</f>
        <v>V</v>
      </c>
      <c r="I186" s="71"/>
      <c r="J186" s="72"/>
      <c r="K186" s="73"/>
      <c r="N186" s="74" t="s">
        <v>901</v>
      </c>
      <c r="O186" s="74" t="e">
        <f>VLOOKUP(B186,#REF!,5,FALSE)</f>
        <v>#REF!</v>
      </c>
    </row>
    <row r="187" spans="1:15" ht="14.1" customHeight="1" x14ac:dyDescent="0.2">
      <c r="A187" s="66">
        <v>33</v>
      </c>
      <c r="B187" s="67">
        <v>11607</v>
      </c>
      <c r="C187" s="100" t="s">
        <v>966</v>
      </c>
      <c r="D187" s="11" t="s">
        <v>967</v>
      </c>
      <c r="E187" s="69" t="s">
        <v>16</v>
      </c>
      <c r="F187" s="67" t="s">
        <v>830</v>
      </c>
      <c r="G187" s="10" t="s">
        <v>901</v>
      </c>
      <c r="H187" s="70" t="str">
        <f>VLOOKUP(B187,'[1]KLS 7 New'!$B$8:$S$420,18,FALSE)</f>
        <v xml:space="preserve"> </v>
      </c>
      <c r="I187" s="71"/>
      <c r="J187" s="72"/>
      <c r="K187" s="73"/>
      <c r="N187" s="74" t="s">
        <v>901</v>
      </c>
      <c r="O187" s="74" t="e">
        <f>VLOOKUP(B187,#REF!,5,FALSE)</f>
        <v>#REF!</v>
      </c>
    </row>
    <row r="188" spans="1:15" ht="14.1" customHeight="1" x14ac:dyDescent="0.2">
      <c r="A188" s="66">
        <v>34</v>
      </c>
      <c r="B188" s="79">
        <v>11750</v>
      </c>
      <c r="C188" s="80" t="s">
        <v>968</v>
      </c>
      <c r="D188" s="81" t="s">
        <v>969</v>
      </c>
      <c r="E188" s="69" t="s">
        <v>16</v>
      </c>
      <c r="F188" s="67" t="s">
        <v>751</v>
      </c>
      <c r="G188" s="10" t="s">
        <v>901</v>
      </c>
      <c r="H188" s="70" t="str">
        <f>VLOOKUP(B188,'[1]KLS 7 New'!$B$8:$S$420,18,FALSE)</f>
        <v>V</v>
      </c>
      <c r="I188" s="71"/>
      <c r="J188" s="72"/>
      <c r="K188" s="73"/>
      <c r="N188" s="74" t="s">
        <v>901</v>
      </c>
      <c r="O188" s="74" t="e">
        <f>VLOOKUP(B188,#REF!,5,FALSE)</f>
        <v>#REF!</v>
      </c>
    </row>
    <row r="189" spans="1:15" ht="14.1" customHeight="1" x14ac:dyDescent="0.2">
      <c r="A189" s="66">
        <v>35</v>
      </c>
      <c r="B189" s="67">
        <v>11786</v>
      </c>
      <c r="C189" s="68" t="s">
        <v>970</v>
      </c>
      <c r="D189" s="11" t="s">
        <v>971</v>
      </c>
      <c r="E189" s="69" t="s">
        <v>16</v>
      </c>
      <c r="F189" s="67" t="s">
        <v>760</v>
      </c>
      <c r="G189" s="10" t="s">
        <v>901</v>
      </c>
      <c r="H189" s="70" t="str">
        <f>VLOOKUP(B189,'[1]KLS 7 New'!$B$8:$S$420,18,FALSE)</f>
        <v>V</v>
      </c>
      <c r="I189" s="82"/>
      <c r="J189" s="83"/>
      <c r="K189" s="104"/>
      <c r="N189" s="74" t="s">
        <v>901</v>
      </c>
      <c r="O189" s="74" t="e">
        <f>VLOOKUP(B189,#REF!,5,FALSE)</f>
        <v>#REF!</v>
      </c>
    </row>
    <row r="190" spans="1:15" ht="14.1" customHeight="1" x14ac:dyDescent="0.2">
      <c r="A190" s="66">
        <v>36</v>
      </c>
      <c r="B190" s="41"/>
      <c r="C190" s="41"/>
      <c r="D190" s="81"/>
      <c r="E190" s="43"/>
      <c r="F190" s="85"/>
      <c r="G190" s="85"/>
      <c r="H190" s="104"/>
      <c r="I190" s="104"/>
      <c r="J190" s="73"/>
      <c r="K190" s="104"/>
      <c r="N190" s="74" t="s">
        <v>901</v>
      </c>
      <c r="O190" s="74" t="e">
        <f>VLOOKUP(B190,#REF!,5,FALSE)</f>
        <v>#REF!</v>
      </c>
    </row>
    <row r="191" spans="1:15" ht="14.1" customHeight="1" x14ac:dyDescent="0.2">
      <c r="A191" s="66">
        <v>37</v>
      </c>
      <c r="B191" s="41"/>
      <c r="C191" s="41"/>
      <c r="D191" s="81"/>
      <c r="E191" s="43"/>
      <c r="F191" s="85"/>
      <c r="G191" s="85"/>
      <c r="H191" s="104"/>
      <c r="I191" s="104"/>
      <c r="J191" s="104"/>
      <c r="K191" s="104"/>
      <c r="N191" s="74" t="s">
        <v>901</v>
      </c>
      <c r="O191" s="74" t="e">
        <f>VLOOKUP(B191,#REF!,5,FALSE)</f>
        <v>#REF!</v>
      </c>
    </row>
    <row r="192" spans="1:15" ht="14.1" customHeight="1" x14ac:dyDescent="0.2">
      <c r="A192" s="66">
        <v>38</v>
      </c>
      <c r="B192" s="41"/>
      <c r="C192" s="41"/>
      <c r="D192" s="81"/>
      <c r="E192" s="43"/>
      <c r="F192" s="85"/>
      <c r="G192" s="85"/>
      <c r="H192" s="104"/>
      <c r="I192" s="104"/>
      <c r="J192" s="104"/>
      <c r="K192" s="104"/>
      <c r="N192" s="74" t="s">
        <v>901</v>
      </c>
      <c r="O192" s="74" t="e">
        <f>VLOOKUP(B192,#REF!,5,FALSE)</f>
        <v>#REF!</v>
      </c>
    </row>
    <row r="193" spans="1:15" ht="14.1" customHeight="1" x14ac:dyDescent="0.2">
      <c r="A193" s="66">
        <v>39</v>
      </c>
      <c r="B193" s="41"/>
      <c r="C193" s="41"/>
      <c r="D193" s="81"/>
      <c r="E193" s="43"/>
      <c r="F193" s="85"/>
      <c r="G193" s="104"/>
      <c r="H193" s="104"/>
      <c r="I193" s="104"/>
      <c r="J193" s="104"/>
      <c r="K193" s="104"/>
      <c r="N193" s="74" t="s">
        <v>901</v>
      </c>
      <c r="O193" s="74" t="e">
        <f>VLOOKUP(B193,#REF!,5,FALSE)</f>
        <v>#REF!</v>
      </c>
    </row>
    <row r="194" spans="1:15" ht="14.1" customHeight="1" x14ac:dyDescent="0.2">
      <c r="A194" s="66">
        <v>40</v>
      </c>
      <c r="B194" s="41"/>
      <c r="C194" s="41"/>
      <c r="D194" s="81"/>
      <c r="E194" s="43"/>
      <c r="F194" s="85"/>
      <c r="G194" s="86"/>
      <c r="H194" s="86"/>
      <c r="I194" s="60"/>
      <c r="J194" s="85"/>
      <c r="K194" s="85"/>
      <c r="N194" s="74" t="s">
        <v>901</v>
      </c>
      <c r="O194" s="74" t="e">
        <f>VLOOKUP(B194,#REF!,5,FALSE)</f>
        <v>#REF!</v>
      </c>
    </row>
    <row r="195" spans="1:15" ht="14.1" customHeight="1" x14ac:dyDescent="0.2">
      <c r="A195" s="60"/>
      <c r="B195" s="74"/>
      <c r="C195" s="74"/>
      <c r="D195" s="87"/>
      <c r="E195" s="90"/>
      <c r="F195" s="60"/>
      <c r="G195" s="60"/>
      <c r="H195" s="60">
        <f>COUNTIF(H155:H189,"v")</f>
        <v>30</v>
      </c>
      <c r="I195" s="60"/>
      <c r="J195" s="85"/>
      <c r="K195" s="85"/>
      <c r="N195" s="74" t="s">
        <v>901</v>
      </c>
      <c r="O195" s="74" t="e">
        <f>VLOOKUP(B195,#REF!,5,FALSE)</f>
        <v>#REF!</v>
      </c>
    </row>
    <row r="196" spans="1:15" ht="14.1" customHeight="1" x14ac:dyDescent="0.2">
      <c r="A196" s="60"/>
      <c r="B196" s="88"/>
      <c r="C196" s="88"/>
      <c r="D196" s="105"/>
      <c r="E196" s="90"/>
      <c r="F196" s="60"/>
      <c r="G196" s="60"/>
      <c r="H196" s="60"/>
      <c r="I196" s="60"/>
      <c r="J196" s="85"/>
      <c r="K196" s="85"/>
      <c r="N196" s="74" t="s">
        <v>901</v>
      </c>
      <c r="O196" s="74" t="e">
        <f>VLOOKUP(B196,#REF!,5,FALSE)</f>
        <v>#REF!</v>
      </c>
    </row>
    <row r="197" spans="1:15" ht="14.1" customHeight="1" x14ac:dyDescent="0.2">
      <c r="A197" s="60"/>
      <c r="B197" s="88"/>
      <c r="C197" s="88"/>
      <c r="D197" s="105"/>
      <c r="E197" s="90"/>
      <c r="F197" s="60"/>
      <c r="G197" s="60"/>
      <c r="H197" s="60"/>
      <c r="I197" s="60"/>
      <c r="J197" s="85"/>
      <c r="K197" s="85"/>
      <c r="N197" s="74" t="s">
        <v>901</v>
      </c>
      <c r="O197" s="74" t="e">
        <f>VLOOKUP(B197,#REF!,5,FALSE)</f>
        <v>#REF!</v>
      </c>
    </row>
    <row r="198" spans="1:15" ht="14.1" customHeight="1" x14ac:dyDescent="0.2">
      <c r="A198" s="60"/>
      <c r="B198" s="112"/>
      <c r="C198" s="112"/>
      <c r="D198" s="113"/>
      <c r="E198" s="114"/>
      <c r="F198" s="94"/>
      <c r="G198" s="94"/>
      <c r="H198" s="94"/>
      <c r="I198" s="94"/>
      <c r="J198" s="111"/>
      <c r="K198" s="111"/>
    </row>
    <row r="200" spans="1:15" x14ac:dyDescent="0.2">
      <c r="B200" s="95" t="s">
        <v>822</v>
      </c>
      <c r="C200" s="96">
        <f>COUNTIF(E155:E198,"L")</f>
        <v>17</v>
      </c>
      <c r="I200" s="97" t="s">
        <v>823</v>
      </c>
    </row>
    <row r="201" spans="1:15" x14ac:dyDescent="0.2">
      <c r="B201" s="95" t="s">
        <v>824</v>
      </c>
      <c r="C201" s="96">
        <f>COUNTIF(E155:E198,"P")</f>
        <v>18</v>
      </c>
      <c r="I201" s="97"/>
    </row>
    <row r="202" spans="1:15" x14ac:dyDescent="0.2">
      <c r="B202" s="95" t="s">
        <v>825</v>
      </c>
      <c r="C202" s="96">
        <f>SUM(C200:C201)</f>
        <v>35</v>
      </c>
      <c r="I202" s="97"/>
    </row>
    <row r="203" spans="1:15" x14ac:dyDescent="0.2">
      <c r="I203" s="97"/>
    </row>
    <row r="204" spans="1:15" x14ac:dyDescent="0.2">
      <c r="F204" s="98"/>
      <c r="G204" s="98"/>
      <c r="H204" s="98"/>
      <c r="I204" s="99" t="str">
        <f>VLOOKUP(B153,'[1]REKAP NEW'!$B$12:$F$40,5,FALSE)</f>
        <v>NYI Dra. HETTY K.</v>
      </c>
      <c r="J204" s="98"/>
      <c r="K204" s="98"/>
    </row>
    <row r="223" spans="1:11" ht="15.75" x14ac:dyDescent="0.25">
      <c r="A223" s="174" t="s">
        <v>736</v>
      </c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</row>
    <row r="224" spans="1:11" ht="15.75" x14ac:dyDescent="0.25">
      <c r="A224" s="175" t="s">
        <v>737</v>
      </c>
      <c r="B224" s="175"/>
      <c r="C224" s="175"/>
      <c r="D224" s="175"/>
      <c r="E224" s="175"/>
      <c r="F224" s="175"/>
      <c r="G224" s="175"/>
      <c r="H224" s="175"/>
      <c r="I224" s="175"/>
      <c r="J224" s="175"/>
      <c r="K224" s="175"/>
    </row>
    <row r="225" spans="1:15" ht="15.75" x14ac:dyDescent="0.25">
      <c r="A225" s="173" t="s">
        <v>734</v>
      </c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</row>
    <row r="226" spans="1:15" x14ac:dyDescent="0.2">
      <c r="A226" s="57" t="s">
        <v>972</v>
      </c>
    </row>
    <row r="227" spans="1:15" x14ac:dyDescent="0.2">
      <c r="B227" s="59" t="s">
        <v>973</v>
      </c>
    </row>
    <row r="228" spans="1:15" ht="27" customHeight="1" x14ac:dyDescent="0.2">
      <c r="A228" s="60" t="s">
        <v>9</v>
      </c>
      <c r="B228" s="61" t="s">
        <v>6</v>
      </c>
      <c r="C228" s="61" t="s">
        <v>14</v>
      </c>
      <c r="D228" s="60" t="s">
        <v>740</v>
      </c>
      <c r="E228" s="60" t="s">
        <v>741</v>
      </c>
      <c r="F228" s="60"/>
      <c r="G228" s="60"/>
      <c r="H228" s="63" t="s">
        <v>744</v>
      </c>
      <c r="I228" s="60"/>
      <c r="J228" s="60"/>
      <c r="K228" s="60"/>
      <c r="N228" s="64" t="s">
        <v>743</v>
      </c>
      <c r="O228" s="65" t="s">
        <v>745</v>
      </c>
    </row>
    <row r="229" spans="1:15" ht="14.1" customHeight="1" x14ac:dyDescent="0.2">
      <c r="A229" s="60">
        <v>1</v>
      </c>
      <c r="B229" s="67">
        <v>11578</v>
      </c>
      <c r="C229" s="100" t="s">
        <v>974</v>
      </c>
      <c r="D229" s="11" t="s">
        <v>975</v>
      </c>
      <c r="E229" s="69" t="s">
        <v>22</v>
      </c>
      <c r="F229" s="67" t="s">
        <v>830</v>
      </c>
      <c r="G229" s="10" t="s">
        <v>973</v>
      </c>
      <c r="H229" s="70" t="str">
        <f>VLOOKUP(B229,'[1]KLS 7 New'!$B$8:$S$420,18,FALSE)</f>
        <v>V</v>
      </c>
      <c r="I229" s="71"/>
      <c r="J229" s="72"/>
      <c r="K229" s="115"/>
      <c r="N229" s="74" t="s">
        <v>973</v>
      </c>
      <c r="O229" s="74" t="e">
        <f>VLOOKUP(B229,#REF!,5,FALSE)</f>
        <v>#REF!</v>
      </c>
    </row>
    <row r="230" spans="1:15" ht="14.1" customHeight="1" x14ac:dyDescent="0.2">
      <c r="A230" s="60">
        <v>2</v>
      </c>
      <c r="B230" s="67">
        <v>11614</v>
      </c>
      <c r="C230" s="68" t="s">
        <v>976</v>
      </c>
      <c r="D230" s="11" t="s">
        <v>977</v>
      </c>
      <c r="E230" s="69" t="s">
        <v>22</v>
      </c>
      <c r="F230" s="67" t="s">
        <v>748</v>
      </c>
      <c r="G230" s="10" t="s">
        <v>973</v>
      </c>
      <c r="H230" s="70" t="str">
        <f>VLOOKUP(B230,'[1]KLS 7 New'!$B$8:$S$420,18,FALSE)</f>
        <v>V</v>
      </c>
      <c r="I230" s="71"/>
      <c r="J230" s="72"/>
      <c r="K230" s="115"/>
      <c r="N230" s="74" t="s">
        <v>973</v>
      </c>
      <c r="O230" s="74" t="e">
        <f>VLOOKUP(B230,#REF!,5,FALSE)</f>
        <v>#REF!</v>
      </c>
    </row>
    <row r="231" spans="1:15" ht="14.1" customHeight="1" x14ac:dyDescent="0.2">
      <c r="A231" s="60">
        <v>3</v>
      </c>
      <c r="B231" s="67">
        <v>11579</v>
      </c>
      <c r="C231" s="100" t="s">
        <v>978</v>
      </c>
      <c r="D231" s="11" t="s">
        <v>979</v>
      </c>
      <c r="E231" s="69" t="s">
        <v>16</v>
      </c>
      <c r="F231" s="67" t="s">
        <v>830</v>
      </c>
      <c r="G231" s="10" t="s">
        <v>973</v>
      </c>
      <c r="H231" s="70" t="str">
        <f>VLOOKUP(B231,'[1]KLS 7 New'!$B$8:$S$420,18,FALSE)</f>
        <v>V</v>
      </c>
      <c r="I231" s="71"/>
      <c r="J231" s="72"/>
      <c r="K231" s="115"/>
      <c r="N231" s="74" t="s">
        <v>973</v>
      </c>
      <c r="O231" s="74" t="e">
        <f>VLOOKUP(B231,#REF!,5,FALSE)</f>
        <v>#REF!</v>
      </c>
    </row>
    <row r="232" spans="1:15" ht="14.1" customHeight="1" x14ac:dyDescent="0.2">
      <c r="A232" s="60">
        <v>4</v>
      </c>
      <c r="B232" s="67">
        <v>11721</v>
      </c>
      <c r="C232" s="68" t="s">
        <v>980</v>
      </c>
      <c r="D232" s="11" t="s">
        <v>981</v>
      </c>
      <c r="E232" s="69" t="s">
        <v>16</v>
      </c>
      <c r="F232" s="67" t="s">
        <v>751</v>
      </c>
      <c r="G232" s="10" t="s">
        <v>973</v>
      </c>
      <c r="H232" s="70" t="str">
        <f>VLOOKUP(B232,'[1]KLS 7 New'!$B$8:$S$420,18,FALSE)</f>
        <v>V</v>
      </c>
      <c r="I232" s="71"/>
      <c r="J232" s="72"/>
      <c r="K232" s="115"/>
      <c r="N232" s="74" t="s">
        <v>973</v>
      </c>
      <c r="O232" s="74" t="e">
        <f>VLOOKUP(B232,#REF!,5,FALSE)</f>
        <v>#REF!</v>
      </c>
    </row>
    <row r="233" spans="1:15" ht="14.1" customHeight="1" x14ac:dyDescent="0.2">
      <c r="A233" s="60">
        <v>5</v>
      </c>
      <c r="B233" s="67">
        <v>11758</v>
      </c>
      <c r="C233" s="68" t="s">
        <v>982</v>
      </c>
      <c r="D233" s="11" t="s">
        <v>983</v>
      </c>
      <c r="E233" s="69" t="s">
        <v>16</v>
      </c>
      <c r="F233" s="67" t="s">
        <v>760</v>
      </c>
      <c r="G233" s="10" t="s">
        <v>973</v>
      </c>
      <c r="H233" s="70" t="str">
        <f>VLOOKUP(B233,'[1]KLS 7 New'!$B$8:$S$420,18,FALSE)</f>
        <v>V</v>
      </c>
      <c r="I233" s="71"/>
      <c r="J233" s="72"/>
      <c r="K233" s="115"/>
      <c r="N233" s="74" t="s">
        <v>973</v>
      </c>
      <c r="O233" s="74" t="e">
        <f>VLOOKUP(B233,#REF!,5,FALSE)</f>
        <v>#REF!</v>
      </c>
    </row>
    <row r="234" spans="1:15" ht="14.1" customHeight="1" x14ac:dyDescent="0.2">
      <c r="A234" s="60">
        <v>6</v>
      </c>
      <c r="B234" s="67">
        <v>11618</v>
      </c>
      <c r="C234" s="68" t="s">
        <v>984</v>
      </c>
      <c r="D234" s="11" t="s">
        <v>985</v>
      </c>
      <c r="E234" s="69" t="s">
        <v>16</v>
      </c>
      <c r="F234" s="67" t="s">
        <v>748</v>
      </c>
      <c r="G234" s="10" t="s">
        <v>973</v>
      </c>
      <c r="H234" s="70" t="str">
        <f>VLOOKUP(B234,'[1]KLS 7 New'!$B$8:$S$420,18,FALSE)</f>
        <v>V</v>
      </c>
      <c r="I234" s="71"/>
      <c r="J234" s="72"/>
      <c r="K234" s="115"/>
      <c r="N234" s="74" t="s">
        <v>973</v>
      </c>
      <c r="O234" s="74" t="e">
        <f>VLOOKUP(B234,#REF!,5,FALSE)</f>
        <v>#REF!</v>
      </c>
    </row>
    <row r="235" spans="1:15" ht="14.1" customHeight="1" x14ac:dyDescent="0.2">
      <c r="A235" s="60">
        <v>7</v>
      </c>
      <c r="B235" s="67">
        <v>11653</v>
      </c>
      <c r="C235" s="68" t="s">
        <v>986</v>
      </c>
      <c r="D235" s="11" t="s">
        <v>987</v>
      </c>
      <c r="E235" s="69" t="s">
        <v>22</v>
      </c>
      <c r="F235" s="67" t="s">
        <v>754</v>
      </c>
      <c r="G235" s="10" t="s">
        <v>973</v>
      </c>
      <c r="H235" s="70" t="str">
        <f>VLOOKUP(B235,'[1]KLS 7 New'!$B$8:$S$420,18,FALSE)</f>
        <v>V</v>
      </c>
      <c r="I235" s="71"/>
      <c r="J235" s="72"/>
      <c r="K235" s="115"/>
      <c r="N235" s="74" t="s">
        <v>973</v>
      </c>
      <c r="O235" s="74" t="e">
        <f>VLOOKUP(B235,#REF!,5,FALSE)</f>
        <v>#REF!</v>
      </c>
    </row>
    <row r="236" spans="1:15" ht="14.1" customHeight="1" x14ac:dyDescent="0.2">
      <c r="A236" s="60">
        <v>8</v>
      </c>
      <c r="B236" s="67">
        <v>11724</v>
      </c>
      <c r="C236" s="68" t="s">
        <v>988</v>
      </c>
      <c r="D236" s="11" t="s">
        <v>989</v>
      </c>
      <c r="E236" s="69" t="s">
        <v>22</v>
      </c>
      <c r="F236" s="67" t="s">
        <v>751</v>
      </c>
      <c r="G236" s="10" t="s">
        <v>973</v>
      </c>
      <c r="H236" s="70" t="str">
        <f>VLOOKUP(B236,'[1]KLS 7 New'!$B$8:$S$420,18,FALSE)</f>
        <v>V</v>
      </c>
      <c r="I236" s="71"/>
      <c r="J236" s="72"/>
      <c r="K236" s="115"/>
      <c r="N236" s="74" t="s">
        <v>973</v>
      </c>
      <c r="O236" s="74" t="e">
        <f>VLOOKUP(B236,#REF!,5,FALSE)</f>
        <v>#REF!</v>
      </c>
    </row>
    <row r="237" spans="1:15" ht="14.1" customHeight="1" x14ac:dyDescent="0.2">
      <c r="A237" s="60">
        <v>9</v>
      </c>
      <c r="B237" s="67">
        <v>11762</v>
      </c>
      <c r="C237" s="68" t="s">
        <v>990</v>
      </c>
      <c r="D237" s="11" t="s">
        <v>991</v>
      </c>
      <c r="E237" s="69" t="s">
        <v>22</v>
      </c>
      <c r="F237" s="67" t="s">
        <v>760</v>
      </c>
      <c r="G237" s="10" t="s">
        <v>973</v>
      </c>
      <c r="H237" s="70" t="str">
        <f>VLOOKUP(B237,'[1]KLS 7 New'!$B$8:$S$420,18,FALSE)</f>
        <v>V</v>
      </c>
      <c r="I237" s="71"/>
      <c r="J237" s="72"/>
      <c r="K237" s="115"/>
      <c r="N237" s="74" t="s">
        <v>973</v>
      </c>
      <c r="O237" s="74" t="e">
        <f>VLOOKUP(B237,#REF!,5,FALSE)</f>
        <v>#REF!</v>
      </c>
    </row>
    <row r="238" spans="1:15" ht="14.1" customHeight="1" x14ac:dyDescent="0.2">
      <c r="A238" s="60">
        <v>10</v>
      </c>
      <c r="B238" s="67">
        <v>11660</v>
      </c>
      <c r="C238" s="68" t="s">
        <v>992</v>
      </c>
      <c r="D238" s="11" t="s">
        <v>993</v>
      </c>
      <c r="E238" s="69" t="s">
        <v>16</v>
      </c>
      <c r="F238" s="67" t="s">
        <v>754</v>
      </c>
      <c r="G238" s="10" t="s">
        <v>973</v>
      </c>
      <c r="H238" s="70" t="str">
        <f>VLOOKUP(B238,'[1]KLS 7 New'!$B$8:$S$420,18,FALSE)</f>
        <v>V</v>
      </c>
      <c r="I238" s="71"/>
      <c r="J238" s="72"/>
      <c r="K238" s="115"/>
      <c r="N238" s="74" t="s">
        <v>973</v>
      </c>
      <c r="O238" s="74" t="e">
        <f>VLOOKUP(B238,#REF!,5,FALSE)</f>
        <v>#REF!</v>
      </c>
    </row>
    <row r="239" spans="1:15" ht="14.1" customHeight="1" x14ac:dyDescent="0.2">
      <c r="A239" s="60">
        <v>11</v>
      </c>
      <c r="B239" s="67">
        <v>11588</v>
      </c>
      <c r="C239" s="100" t="s">
        <v>994</v>
      </c>
      <c r="D239" s="11" t="s">
        <v>995</v>
      </c>
      <c r="E239" s="69" t="s">
        <v>16</v>
      </c>
      <c r="F239" s="67" t="s">
        <v>830</v>
      </c>
      <c r="G239" s="10" t="s">
        <v>973</v>
      </c>
      <c r="H239" s="70" t="str">
        <f>VLOOKUP(B239,'[1]KLS 7 New'!$B$8:$S$420,18,FALSE)</f>
        <v>V</v>
      </c>
      <c r="I239" s="71"/>
      <c r="J239" s="72"/>
      <c r="K239" s="115"/>
      <c r="N239" s="74" t="s">
        <v>973</v>
      </c>
      <c r="O239" s="74" t="e">
        <f>VLOOKUP(B239,#REF!,5,FALSE)</f>
        <v>#REF!</v>
      </c>
    </row>
    <row r="240" spans="1:15" ht="14.1" customHeight="1" x14ac:dyDescent="0.2">
      <c r="A240" s="60">
        <v>12</v>
      </c>
      <c r="B240" s="67">
        <v>11731</v>
      </c>
      <c r="C240" s="68" t="s">
        <v>996</v>
      </c>
      <c r="D240" s="11" t="s">
        <v>997</v>
      </c>
      <c r="E240" s="69" t="s">
        <v>16</v>
      </c>
      <c r="F240" s="67" t="s">
        <v>751</v>
      </c>
      <c r="G240" s="10" t="s">
        <v>973</v>
      </c>
      <c r="H240" s="70" t="str">
        <f>VLOOKUP(B240,'[1]KLS 7 New'!$B$8:$S$420,18,FALSE)</f>
        <v>V</v>
      </c>
      <c r="I240" s="71"/>
      <c r="J240" s="72"/>
      <c r="K240" s="115"/>
      <c r="N240" s="74" t="s">
        <v>973</v>
      </c>
      <c r="O240" s="74" t="e">
        <f>VLOOKUP(B240,#REF!,5,FALSE)</f>
        <v>#REF!</v>
      </c>
    </row>
    <row r="241" spans="1:15" ht="14.1" customHeight="1" x14ac:dyDescent="0.2">
      <c r="A241" s="60">
        <v>13</v>
      </c>
      <c r="B241" s="67">
        <v>11589</v>
      </c>
      <c r="C241" s="100" t="s">
        <v>998</v>
      </c>
      <c r="D241" s="11" t="s">
        <v>999</v>
      </c>
      <c r="E241" s="69" t="s">
        <v>22</v>
      </c>
      <c r="F241" s="67" t="s">
        <v>830</v>
      </c>
      <c r="G241" s="10" t="s">
        <v>973</v>
      </c>
      <c r="H241" s="70" t="str">
        <f>VLOOKUP(B241,'[1]KLS 7 New'!$B$8:$S$420,18,FALSE)</f>
        <v xml:space="preserve"> </v>
      </c>
      <c r="I241" s="71"/>
      <c r="J241" s="72"/>
      <c r="K241" s="115"/>
      <c r="N241" s="74" t="s">
        <v>973</v>
      </c>
      <c r="O241" s="74" t="e">
        <f>VLOOKUP(B241,#REF!,5,FALSE)</f>
        <v>#REF!</v>
      </c>
    </row>
    <row r="242" spans="1:15" ht="14.1" customHeight="1" x14ac:dyDescent="0.2">
      <c r="A242" s="60">
        <v>14</v>
      </c>
      <c r="B242" s="67">
        <v>11626</v>
      </c>
      <c r="C242" s="68" t="s">
        <v>1000</v>
      </c>
      <c r="D242" s="11" t="s">
        <v>1001</v>
      </c>
      <c r="E242" s="69" t="s">
        <v>22</v>
      </c>
      <c r="F242" s="67" t="s">
        <v>748</v>
      </c>
      <c r="G242" s="10" t="s">
        <v>973</v>
      </c>
      <c r="H242" s="70" t="str">
        <f>VLOOKUP(B242,'[1]KLS 7 New'!$B$8:$S$420,18,FALSE)</f>
        <v>V</v>
      </c>
      <c r="I242" s="71"/>
      <c r="J242" s="72"/>
      <c r="K242" s="115"/>
      <c r="N242" s="74" t="s">
        <v>973</v>
      </c>
      <c r="O242" s="74" t="e">
        <f>VLOOKUP(B242,#REF!,5,FALSE)</f>
        <v>#REF!</v>
      </c>
    </row>
    <row r="243" spans="1:15" ht="14.1" customHeight="1" x14ac:dyDescent="0.2">
      <c r="A243" s="60">
        <v>15</v>
      </c>
      <c r="B243" s="67">
        <v>11767</v>
      </c>
      <c r="C243" s="68" t="s">
        <v>1002</v>
      </c>
      <c r="D243" s="11" t="s">
        <v>1003</v>
      </c>
      <c r="E243" s="69" t="s">
        <v>16</v>
      </c>
      <c r="F243" s="67" t="s">
        <v>760</v>
      </c>
      <c r="G243" s="10" t="s">
        <v>973</v>
      </c>
      <c r="H243" s="70" t="str">
        <f>VLOOKUP(B243,'[1]KLS 7 New'!$B$8:$S$420,18,FALSE)</f>
        <v>V</v>
      </c>
      <c r="I243" s="71"/>
      <c r="J243" s="72"/>
      <c r="K243" s="115"/>
      <c r="N243" s="74" t="s">
        <v>973</v>
      </c>
      <c r="O243" s="74" t="e">
        <f>VLOOKUP(B243,#REF!,5,FALSE)</f>
        <v>#REF!</v>
      </c>
    </row>
    <row r="244" spans="1:15" ht="14.1" customHeight="1" x14ac:dyDescent="0.2">
      <c r="A244" s="60">
        <v>16</v>
      </c>
      <c r="B244" s="67">
        <v>11627</v>
      </c>
      <c r="C244" s="78" t="s">
        <v>1004</v>
      </c>
      <c r="D244" s="11" t="s">
        <v>1005</v>
      </c>
      <c r="E244" s="69" t="s">
        <v>16</v>
      </c>
      <c r="F244" s="67" t="s">
        <v>748</v>
      </c>
      <c r="G244" s="10" t="s">
        <v>973</v>
      </c>
      <c r="H244" s="70" t="str">
        <f>VLOOKUP(B244,'[1]KLS 7 New'!$B$8:$S$420,18,FALSE)</f>
        <v>V</v>
      </c>
      <c r="I244" s="71"/>
      <c r="J244" s="72"/>
      <c r="K244" s="115"/>
      <c r="N244" s="74" t="s">
        <v>973</v>
      </c>
      <c r="O244" s="74" t="e">
        <f>VLOOKUP(B244,#REF!,5,FALSE)</f>
        <v>#REF!</v>
      </c>
    </row>
    <row r="245" spans="1:15" ht="14.1" customHeight="1" x14ac:dyDescent="0.2">
      <c r="A245" s="60">
        <v>17</v>
      </c>
      <c r="B245" s="67">
        <v>11736</v>
      </c>
      <c r="C245" s="68" t="s">
        <v>1006</v>
      </c>
      <c r="D245" s="11" t="s">
        <v>1007</v>
      </c>
      <c r="E245" s="69" t="s">
        <v>22</v>
      </c>
      <c r="F245" s="67" t="s">
        <v>751</v>
      </c>
      <c r="G245" s="10" t="s">
        <v>973</v>
      </c>
      <c r="H245" s="70" t="str">
        <f>VLOOKUP(B245,'[1]KLS 7 New'!$B$8:$S$420,18,FALSE)</f>
        <v>V</v>
      </c>
      <c r="I245" s="71"/>
      <c r="J245" s="72"/>
      <c r="K245" s="115"/>
      <c r="N245" s="74" t="s">
        <v>973</v>
      </c>
      <c r="O245" s="74" t="e">
        <f>VLOOKUP(B245,#REF!,5,FALSE)</f>
        <v>#REF!</v>
      </c>
    </row>
    <row r="246" spans="1:15" ht="14.1" customHeight="1" x14ac:dyDescent="0.2">
      <c r="A246" s="60">
        <v>18</v>
      </c>
      <c r="B246" s="67">
        <v>11665</v>
      </c>
      <c r="C246" s="68" t="s">
        <v>1008</v>
      </c>
      <c r="D246" s="11" t="s">
        <v>1009</v>
      </c>
      <c r="E246" s="69" t="s">
        <v>22</v>
      </c>
      <c r="F246" s="67" t="s">
        <v>754</v>
      </c>
      <c r="G246" s="10" t="s">
        <v>973</v>
      </c>
      <c r="H246" s="70" t="str">
        <f>VLOOKUP(B246,'[1]KLS 7 New'!$B$8:$S$420,18,FALSE)</f>
        <v>V</v>
      </c>
      <c r="I246" s="71"/>
      <c r="J246" s="72"/>
      <c r="K246" s="115"/>
      <c r="N246" s="74" t="s">
        <v>973</v>
      </c>
      <c r="O246" s="74" t="e">
        <f>VLOOKUP(B246,#REF!,5,FALSE)</f>
        <v>#REF!</v>
      </c>
    </row>
    <row r="247" spans="1:15" ht="14.1" customHeight="1" x14ac:dyDescent="0.2">
      <c r="A247" s="60">
        <v>19</v>
      </c>
      <c r="B247" s="67">
        <v>11773</v>
      </c>
      <c r="C247" s="68" t="s">
        <v>1010</v>
      </c>
      <c r="D247" s="11" t="s">
        <v>1011</v>
      </c>
      <c r="E247" s="69" t="s">
        <v>22</v>
      </c>
      <c r="F247" s="67" t="s">
        <v>760</v>
      </c>
      <c r="G247" s="10" t="s">
        <v>973</v>
      </c>
      <c r="H247" s="70" t="str">
        <f>VLOOKUP(B247,'[1]KLS 7 New'!$B$8:$S$420,18,FALSE)</f>
        <v>V</v>
      </c>
      <c r="I247" s="71"/>
      <c r="J247" s="72"/>
      <c r="K247" s="115"/>
      <c r="N247" s="74" t="s">
        <v>973</v>
      </c>
      <c r="O247" s="74" t="e">
        <f>VLOOKUP(B247,#REF!,5,FALSE)</f>
        <v>#REF!</v>
      </c>
    </row>
    <row r="248" spans="1:15" ht="14.1" customHeight="1" x14ac:dyDescent="0.2">
      <c r="A248" s="60">
        <v>20</v>
      </c>
      <c r="B248" s="67">
        <v>11597</v>
      </c>
      <c r="C248" s="100" t="s">
        <v>1012</v>
      </c>
      <c r="D248" s="11" t="s">
        <v>1013</v>
      </c>
      <c r="E248" s="69" t="s">
        <v>22</v>
      </c>
      <c r="F248" s="67" t="s">
        <v>830</v>
      </c>
      <c r="G248" s="10" t="s">
        <v>973</v>
      </c>
      <c r="H248" s="70" t="str">
        <f>VLOOKUP(B248,'[1]KLS 7 New'!$B$8:$S$420,18,FALSE)</f>
        <v>V</v>
      </c>
      <c r="I248" s="71"/>
      <c r="J248" s="72"/>
      <c r="K248" s="115"/>
      <c r="N248" s="74" t="s">
        <v>973</v>
      </c>
      <c r="O248" s="74" t="e">
        <f>VLOOKUP(B248,#REF!,5,FALSE)</f>
        <v>#REF!</v>
      </c>
    </row>
    <row r="249" spans="1:15" ht="14.1" customHeight="1" x14ac:dyDescent="0.2">
      <c r="A249" s="60">
        <v>21</v>
      </c>
      <c r="B249" s="67">
        <v>11633</v>
      </c>
      <c r="C249" s="68" t="s">
        <v>1014</v>
      </c>
      <c r="D249" s="11" t="s">
        <v>1015</v>
      </c>
      <c r="E249" s="69" t="s">
        <v>22</v>
      </c>
      <c r="F249" s="67" t="s">
        <v>748</v>
      </c>
      <c r="G249" s="10" t="s">
        <v>973</v>
      </c>
      <c r="H249" s="70" t="str">
        <f>VLOOKUP(B249,'[1]KLS 7 New'!$B$8:$S$420,18,FALSE)</f>
        <v>V</v>
      </c>
      <c r="I249" s="71"/>
      <c r="J249" s="72"/>
      <c r="K249" s="115"/>
      <c r="N249" s="74" t="s">
        <v>973</v>
      </c>
      <c r="O249" s="74" t="e">
        <f>VLOOKUP(B249,#REF!,5,FALSE)</f>
        <v>#REF!</v>
      </c>
    </row>
    <row r="250" spans="1:15" ht="14.1" customHeight="1" x14ac:dyDescent="0.2">
      <c r="A250" s="60">
        <v>22</v>
      </c>
      <c r="B250" s="67">
        <v>11599</v>
      </c>
      <c r="C250" s="100" t="s">
        <v>1016</v>
      </c>
      <c r="D250" s="11" t="s">
        <v>1017</v>
      </c>
      <c r="E250" s="69" t="s">
        <v>16</v>
      </c>
      <c r="F250" s="67" t="s">
        <v>830</v>
      </c>
      <c r="G250" s="10" t="s">
        <v>973</v>
      </c>
      <c r="H250" s="70" t="str">
        <f>VLOOKUP(B250,'[1]KLS 7 New'!$B$8:$S$420,18,FALSE)</f>
        <v>V</v>
      </c>
      <c r="I250" s="71"/>
      <c r="J250" s="72"/>
      <c r="K250" s="115"/>
      <c r="N250" s="74" t="s">
        <v>973</v>
      </c>
      <c r="O250" s="74" t="e">
        <f>VLOOKUP(B250,#REF!,5,FALSE)</f>
        <v>#REF!</v>
      </c>
    </row>
    <row r="251" spans="1:15" ht="14.1" customHeight="1" x14ac:dyDescent="0.2">
      <c r="A251" s="60">
        <v>23</v>
      </c>
      <c r="B251" s="67">
        <v>11670</v>
      </c>
      <c r="C251" s="68" t="s">
        <v>1018</v>
      </c>
      <c r="D251" s="11" t="s">
        <v>1019</v>
      </c>
      <c r="E251" s="69" t="s">
        <v>16</v>
      </c>
      <c r="F251" s="67" t="s">
        <v>754</v>
      </c>
      <c r="G251" s="10" t="s">
        <v>973</v>
      </c>
      <c r="H251" s="70" t="str">
        <f>VLOOKUP(B251,'[1]KLS 7 New'!$B$8:$S$420,18,FALSE)</f>
        <v xml:space="preserve"> </v>
      </c>
      <c r="I251" s="71"/>
      <c r="J251" s="72"/>
      <c r="K251" s="115"/>
      <c r="N251" s="74" t="s">
        <v>973</v>
      </c>
      <c r="O251" s="74" t="e">
        <f>VLOOKUP(B251,#REF!,5,FALSE)</f>
        <v>#REF!</v>
      </c>
    </row>
    <row r="252" spans="1:15" ht="14.1" customHeight="1" x14ac:dyDescent="0.2">
      <c r="A252" s="60">
        <v>24</v>
      </c>
      <c r="B252" s="67">
        <v>11743</v>
      </c>
      <c r="C252" s="68" t="s">
        <v>1020</v>
      </c>
      <c r="D252" s="11" t="s">
        <v>1021</v>
      </c>
      <c r="E252" s="69" t="s">
        <v>22</v>
      </c>
      <c r="F252" s="67" t="s">
        <v>751</v>
      </c>
      <c r="G252" s="10" t="s">
        <v>973</v>
      </c>
      <c r="H252" s="70" t="str">
        <f>VLOOKUP(B252,'[1]KLS 7 New'!$B$8:$S$420,18,FALSE)</f>
        <v>V</v>
      </c>
      <c r="I252" s="71"/>
      <c r="J252" s="72"/>
      <c r="K252" s="115"/>
      <c r="N252" s="74" t="s">
        <v>973</v>
      </c>
      <c r="O252" s="74" t="e">
        <f>VLOOKUP(B252,#REF!,5,FALSE)</f>
        <v>#REF!</v>
      </c>
    </row>
    <row r="253" spans="1:15" ht="14.1" customHeight="1" x14ac:dyDescent="0.2">
      <c r="A253" s="60">
        <v>25</v>
      </c>
      <c r="B253" s="67">
        <v>11744</v>
      </c>
      <c r="C253" s="68" t="s">
        <v>1022</v>
      </c>
      <c r="D253" s="11" t="s">
        <v>1023</v>
      </c>
      <c r="E253" s="69" t="s">
        <v>16</v>
      </c>
      <c r="F253" s="67" t="s">
        <v>751</v>
      </c>
      <c r="G253" s="10" t="s">
        <v>973</v>
      </c>
      <c r="H253" s="70" t="str">
        <f>VLOOKUP(B253,'[1]KLS 7 New'!$B$8:$S$420,18,FALSE)</f>
        <v>V</v>
      </c>
      <c r="I253" s="71"/>
      <c r="J253" s="72"/>
      <c r="K253" s="115"/>
      <c r="N253" s="74" t="s">
        <v>973</v>
      </c>
      <c r="O253" s="74" t="e">
        <f>VLOOKUP(B253,#REF!,5,FALSE)</f>
        <v>#REF!</v>
      </c>
    </row>
    <row r="254" spans="1:15" ht="14.1" customHeight="1" x14ac:dyDescent="0.2">
      <c r="A254" s="60">
        <v>26</v>
      </c>
      <c r="B254" s="67">
        <v>11778</v>
      </c>
      <c r="C254" s="68" t="s">
        <v>1024</v>
      </c>
      <c r="D254" s="11" t="s">
        <v>1025</v>
      </c>
      <c r="E254" s="69" t="s">
        <v>16</v>
      </c>
      <c r="F254" s="67" t="s">
        <v>760</v>
      </c>
      <c r="G254" s="10" t="s">
        <v>973</v>
      </c>
      <c r="H254" s="70" t="str">
        <f>VLOOKUP(B254,'[1]KLS 7 New'!$B$8:$S$420,18,FALSE)</f>
        <v>V</v>
      </c>
      <c r="I254" s="71"/>
      <c r="J254" s="72"/>
      <c r="K254" s="115"/>
      <c r="N254" s="74" t="s">
        <v>973</v>
      </c>
      <c r="O254" s="74" t="e">
        <f>VLOOKUP(B254,#REF!,5,FALSE)</f>
        <v>#REF!</v>
      </c>
    </row>
    <row r="255" spans="1:15" ht="14.1" customHeight="1" x14ac:dyDescent="0.2">
      <c r="A255" s="60">
        <v>27</v>
      </c>
      <c r="B255" s="67">
        <v>11746</v>
      </c>
      <c r="C255" s="68" t="s">
        <v>1026</v>
      </c>
      <c r="D255" s="11" t="s">
        <v>1027</v>
      </c>
      <c r="E255" s="69" t="s">
        <v>16</v>
      </c>
      <c r="F255" s="67" t="s">
        <v>751</v>
      </c>
      <c r="G255" s="10" t="s">
        <v>973</v>
      </c>
      <c r="H255" s="70" t="str">
        <f>VLOOKUP(B255,'[1]KLS 7 New'!$B$8:$S$420,18,FALSE)</f>
        <v>V</v>
      </c>
      <c r="I255" s="71"/>
      <c r="J255" s="72"/>
      <c r="K255" s="115"/>
      <c r="N255" s="74" t="s">
        <v>973</v>
      </c>
      <c r="O255" s="74" t="e">
        <f>VLOOKUP(B255,#REF!,5,FALSE)</f>
        <v>#REF!</v>
      </c>
    </row>
    <row r="256" spans="1:15" ht="14.1" customHeight="1" x14ac:dyDescent="0.2">
      <c r="A256" s="60">
        <v>28</v>
      </c>
      <c r="B256" s="67">
        <v>11640</v>
      </c>
      <c r="C256" s="68" t="s">
        <v>1028</v>
      </c>
      <c r="D256" s="11" t="s">
        <v>1029</v>
      </c>
      <c r="E256" s="69" t="s">
        <v>16</v>
      </c>
      <c r="F256" s="67" t="s">
        <v>748</v>
      </c>
      <c r="G256" s="10" t="s">
        <v>973</v>
      </c>
      <c r="H256" s="70" t="str">
        <f>VLOOKUP(B256,'[1]KLS 7 New'!$B$8:$S$420,18,FALSE)</f>
        <v>V</v>
      </c>
      <c r="I256" s="71"/>
      <c r="J256" s="72"/>
      <c r="K256" s="115"/>
      <c r="N256" s="74" t="s">
        <v>973</v>
      </c>
      <c r="O256" s="74" t="e">
        <f>VLOOKUP(B256,#REF!,5,FALSE)</f>
        <v>#REF!</v>
      </c>
    </row>
    <row r="257" spans="1:15" ht="14.1" customHeight="1" x14ac:dyDescent="0.2">
      <c r="A257" s="60">
        <v>29</v>
      </c>
      <c r="B257" s="67">
        <v>11675</v>
      </c>
      <c r="C257" s="68" t="s">
        <v>1030</v>
      </c>
      <c r="D257" s="11" t="s">
        <v>1031</v>
      </c>
      <c r="E257" s="69" t="s">
        <v>22</v>
      </c>
      <c r="F257" s="67" t="s">
        <v>754</v>
      </c>
      <c r="G257" s="10" t="s">
        <v>973</v>
      </c>
      <c r="H257" s="70" t="str">
        <f>VLOOKUP(B257,'[1]KLS 7 New'!$B$8:$S$420,18,FALSE)</f>
        <v>V</v>
      </c>
      <c r="I257" s="71"/>
      <c r="J257" s="72"/>
      <c r="K257" s="115"/>
      <c r="N257" s="74" t="s">
        <v>973</v>
      </c>
      <c r="O257" s="74" t="e">
        <f>VLOOKUP(B257,#REF!,5,FALSE)</f>
        <v>#REF!</v>
      </c>
    </row>
    <row r="258" spans="1:15" ht="14.1" customHeight="1" x14ac:dyDescent="0.2">
      <c r="A258" s="60">
        <v>30</v>
      </c>
      <c r="B258" s="67">
        <v>11784</v>
      </c>
      <c r="C258" s="68" t="s">
        <v>1032</v>
      </c>
      <c r="D258" s="11" t="s">
        <v>1033</v>
      </c>
      <c r="E258" s="69" t="s">
        <v>22</v>
      </c>
      <c r="F258" s="67" t="s">
        <v>760</v>
      </c>
      <c r="G258" s="10" t="s">
        <v>973</v>
      </c>
      <c r="H258" s="70" t="str">
        <f>VLOOKUP(B258,'[1]KLS 7 New'!$B$8:$S$420,18,FALSE)</f>
        <v>V</v>
      </c>
      <c r="I258" s="71"/>
      <c r="J258" s="72"/>
      <c r="K258" s="115"/>
      <c r="N258" s="74" t="s">
        <v>973</v>
      </c>
      <c r="O258" s="74" t="e">
        <f>VLOOKUP(B258,#REF!,5,FALSE)</f>
        <v>#REF!</v>
      </c>
    </row>
    <row r="259" spans="1:15" ht="14.1" customHeight="1" x14ac:dyDescent="0.2">
      <c r="A259" s="60">
        <v>31</v>
      </c>
      <c r="B259" s="67">
        <v>11608</v>
      </c>
      <c r="C259" s="100" t="s">
        <v>1034</v>
      </c>
      <c r="D259" s="11" t="s">
        <v>1035</v>
      </c>
      <c r="E259" s="69" t="s">
        <v>22</v>
      </c>
      <c r="F259" s="67" t="s">
        <v>830</v>
      </c>
      <c r="G259" s="10" t="s">
        <v>973</v>
      </c>
      <c r="H259" s="70" t="str">
        <f>VLOOKUP(B259,'[1]KLS 7 New'!$B$8:$S$420,18,FALSE)</f>
        <v>V</v>
      </c>
      <c r="I259" s="71"/>
      <c r="J259" s="72"/>
      <c r="K259" s="115"/>
      <c r="N259" s="74" t="s">
        <v>973</v>
      </c>
      <c r="O259" s="74" t="e">
        <f>VLOOKUP(B259,#REF!,5,FALSE)</f>
        <v>#REF!</v>
      </c>
    </row>
    <row r="260" spans="1:15" ht="14.1" customHeight="1" x14ac:dyDescent="0.2">
      <c r="A260" s="60">
        <v>32</v>
      </c>
      <c r="B260" s="67">
        <v>11785</v>
      </c>
      <c r="C260" s="68" t="s">
        <v>1036</v>
      </c>
      <c r="D260" s="11" t="s">
        <v>1037</v>
      </c>
      <c r="E260" s="69" t="s">
        <v>16</v>
      </c>
      <c r="F260" s="67" t="s">
        <v>760</v>
      </c>
      <c r="G260" s="10" t="s">
        <v>973</v>
      </c>
      <c r="H260" s="70" t="str">
        <f>VLOOKUP(B260,'[1]KLS 7 New'!$B$8:$S$420,18,FALSE)</f>
        <v>V</v>
      </c>
      <c r="I260" s="71"/>
      <c r="J260" s="72"/>
      <c r="K260" s="115"/>
      <c r="N260" s="74" t="s">
        <v>973</v>
      </c>
      <c r="O260" s="74" t="e">
        <f>VLOOKUP(B260,#REF!,5,FALSE)</f>
        <v>#REF!</v>
      </c>
    </row>
    <row r="261" spans="1:15" ht="14.1" customHeight="1" x14ac:dyDescent="0.2">
      <c r="A261" s="60">
        <v>33</v>
      </c>
      <c r="B261" s="67">
        <v>11609</v>
      </c>
      <c r="C261" s="100" t="s">
        <v>1038</v>
      </c>
      <c r="D261" s="11" t="s">
        <v>1039</v>
      </c>
      <c r="E261" s="69" t="s">
        <v>16</v>
      </c>
      <c r="F261" s="67" t="s">
        <v>830</v>
      </c>
      <c r="G261" s="10" t="s">
        <v>973</v>
      </c>
      <c r="H261" s="70" t="str">
        <f>VLOOKUP(B261,'[1]KLS 7 New'!$B$8:$S$420,18,FALSE)</f>
        <v>V</v>
      </c>
      <c r="I261" s="71"/>
      <c r="J261" s="72"/>
      <c r="K261" s="115"/>
      <c r="N261" s="74" t="s">
        <v>973</v>
      </c>
      <c r="O261" s="74" t="e">
        <f>VLOOKUP(B261,#REF!,5,FALSE)</f>
        <v>#REF!</v>
      </c>
    </row>
    <row r="262" spans="1:15" ht="14.1" customHeight="1" x14ac:dyDescent="0.2">
      <c r="A262" s="60">
        <v>34</v>
      </c>
      <c r="B262" s="67">
        <v>11645</v>
      </c>
      <c r="C262" s="68" t="s">
        <v>1040</v>
      </c>
      <c r="D262" s="11" t="s">
        <v>1041</v>
      </c>
      <c r="E262" s="69" t="s">
        <v>22</v>
      </c>
      <c r="F262" s="67" t="s">
        <v>748</v>
      </c>
      <c r="G262" s="10" t="s">
        <v>973</v>
      </c>
      <c r="H262" s="70" t="str">
        <f>VLOOKUP(B262,'[1]KLS 7 New'!$B$8:$S$420,18,FALSE)</f>
        <v>V</v>
      </c>
      <c r="I262" s="71"/>
      <c r="J262" s="72"/>
      <c r="K262" s="115"/>
      <c r="N262" s="74" t="s">
        <v>973</v>
      </c>
      <c r="O262" s="74" t="e">
        <f>VLOOKUP(B262,#REF!,5,FALSE)</f>
        <v>#REF!</v>
      </c>
    </row>
    <row r="263" spans="1:15" ht="14.1" customHeight="1" x14ac:dyDescent="0.2">
      <c r="A263" s="60">
        <v>35</v>
      </c>
      <c r="B263" s="67">
        <v>11751</v>
      </c>
      <c r="C263" s="68" t="s">
        <v>1042</v>
      </c>
      <c r="D263" s="11" t="s">
        <v>1043</v>
      </c>
      <c r="E263" s="69" t="s">
        <v>16</v>
      </c>
      <c r="F263" s="67" t="s">
        <v>751</v>
      </c>
      <c r="G263" s="10" t="s">
        <v>973</v>
      </c>
      <c r="H263" s="70" t="str">
        <f>VLOOKUP(B263,'[1]KLS 7 New'!$B$8:$S$420,18,FALSE)</f>
        <v>V</v>
      </c>
      <c r="I263" s="82"/>
      <c r="J263" s="83"/>
      <c r="K263" s="115"/>
      <c r="N263" s="74" t="s">
        <v>973</v>
      </c>
      <c r="O263" s="74" t="e">
        <f>VLOOKUP(B263,#REF!,5,FALSE)</f>
        <v>#REF!</v>
      </c>
    </row>
    <row r="264" spans="1:15" ht="14.1" customHeight="1" x14ac:dyDescent="0.2">
      <c r="A264" s="60">
        <v>36</v>
      </c>
      <c r="B264" s="41"/>
      <c r="C264" s="41"/>
      <c r="D264" s="81"/>
      <c r="E264" s="43"/>
      <c r="F264" s="85"/>
      <c r="G264" s="85"/>
      <c r="H264" s="104"/>
      <c r="I264" s="104"/>
      <c r="J264" s="73"/>
      <c r="K264" s="115"/>
      <c r="N264" s="74" t="s">
        <v>973</v>
      </c>
      <c r="O264" s="74" t="e">
        <f>VLOOKUP(B264,#REF!,5,FALSE)</f>
        <v>#REF!</v>
      </c>
    </row>
    <row r="265" spans="1:15" ht="14.1" customHeight="1" x14ac:dyDescent="0.2">
      <c r="A265" s="60">
        <v>37</v>
      </c>
      <c r="B265" s="41"/>
      <c r="C265" s="41"/>
      <c r="D265" s="81"/>
      <c r="E265" s="43"/>
      <c r="F265" s="85"/>
      <c r="G265" s="85"/>
      <c r="H265" s="104"/>
      <c r="I265" s="104"/>
      <c r="J265" s="73"/>
      <c r="K265" s="115"/>
      <c r="N265" s="74" t="s">
        <v>973</v>
      </c>
      <c r="O265" s="74" t="e">
        <f>VLOOKUP(B265,#REF!,5,FALSE)</f>
        <v>#REF!</v>
      </c>
    </row>
    <row r="266" spans="1:15" ht="14.1" customHeight="1" x14ac:dyDescent="0.2">
      <c r="A266" s="60">
        <v>38</v>
      </c>
      <c r="B266" s="41"/>
      <c r="C266" s="41"/>
      <c r="D266" s="81"/>
      <c r="E266" s="43"/>
      <c r="F266" s="85"/>
      <c r="G266" s="85"/>
      <c r="H266" s="104"/>
      <c r="I266" s="104"/>
      <c r="J266" s="73"/>
      <c r="K266" s="115"/>
      <c r="N266" s="74" t="s">
        <v>973</v>
      </c>
      <c r="O266" s="74" t="e">
        <f>VLOOKUP(B266,#REF!,5,FALSE)</f>
        <v>#REF!</v>
      </c>
    </row>
    <row r="267" spans="1:15" ht="14.1" customHeight="1" x14ac:dyDescent="0.2">
      <c r="A267" s="60">
        <v>39</v>
      </c>
      <c r="B267" s="41"/>
      <c r="C267" s="41"/>
      <c r="D267" s="81"/>
      <c r="E267" s="43"/>
      <c r="F267" s="85"/>
      <c r="G267" s="104"/>
      <c r="H267" s="104"/>
      <c r="I267" s="104"/>
      <c r="J267" s="73"/>
      <c r="K267" s="115"/>
      <c r="N267" s="74" t="s">
        <v>973</v>
      </c>
      <c r="O267" s="74" t="e">
        <f>VLOOKUP(B267,#REF!,5,FALSE)</f>
        <v>#REF!</v>
      </c>
    </row>
    <row r="268" spans="1:15" ht="14.1" customHeight="1" x14ac:dyDescent="0.2">
      <c r="A268" s="60">
        <v>40</v>
      </c>
      <c r="B268" s="41"/>
      <c r="C268" s="41"/>
      <c r="D268" s="81"/>
      <c r="E268" s="43"/>
      <c r="F268" s="85"/>
      <c r="G268" s="86"/>
      <c r="H268" s="86"/>
      <c r="I268" s="104"/>
      <c r="J268" s="73"/>
      <c r="K268" s="115"/>
      <c r="N268" s="74" t="s">
        <v>973</v>
      </c>
      <c r="O268" s="74" t="e">
        <f>VLOOKUP(B268,#REF!,5,FALSE)</f>
        <v>#REF!</v>
      </c>
    </row>
    <row r="269" spans="1:15" ht="14.1" customHeight="1" x14ac:dyDescent="0.2">
      <c r="A269" s="60"/>
      <c r="B269" s="116"/>
      <c r="C269" s="116"/>
      <c r="D269" s="44"/>
      <c r="E269" s="90"/>
      <c r="F269" s="104"/>
      <c r="G269" s="104"/>
      <c r="H269" s="60">
        <f>COUNTIF(H229:H263,"v")</f>
        <v>33</v>
      </c>
      <c r="I269" s="104"/>
      <c r="J269" s="73"/>
      <c r="K269" s="115"/>
      <c r="N269" s="74" t="s">
        <v>973</v>
      </c>
      <c r="O269" s="74" t="e">
        <f>VLOOKUP(B269,#REF!,5,FALSE)</f>
        <v>#REF!</v>
      </c>
    </row>
    <row r="270" spans="1:15" ht="14.1" customHeight="1" x14ac:dyDescent="0.2">
      <c r="A270" s="60"/>
      <c r="B270" s="116"/>
      <c r="C270" s="116"/>
      <c r="D270" s="44"/>
      <c r="E270" s="117"/>
      <c r="F270" s="104"/>
      <c r="G270" s="104"/>
      <c r="H270" s="104"/>
      <c r="I270" s="104"/>
      <c r="J270" s="73"/>
      <c r="K270" s="115"/>
      <c r="N270" s="74" t="s">
        <v>973</v>
      </c>
      <c r="O270" s="74" t="e">
        <f>VLOOKUP(B270,#REF!,5,FALSE)</f>
        <v>#REF!</v>
      </c>
    </row>
    <row r="271" spans="1:15" ht="14.1" customHeight="1" x14ac:dyDescent="0.2">
      <c r="A271" s="60"/>
      <c r="B271" s="116"/>
      <c r="C271" s="116"/>
      <c r="D271" s="44"/>
      <c r="E271" s="117"/>
      <c r="F271" s="104"/>
      <c r="G271" s="104"/>
      <c r="H271" s="104"/>
      <c r="I271" s="104"/>
      <c r="J271" s="73"/>
      <c r="K271" s="115"/>
      <c r="N271" s="74" t="s">
        <v>973</v>
      </c>
      <c r="O271" s="74" t="e">
        <f>VLOOKUP(B271,#REF!,5,FALSE)</f>
        <v>#REF!</v>
      </c>
    </row>
    <row r="272" spans="1:15" ht="14.1" customHeight="1" x14ac:dyDescent="0.2">
      <c r="A272" s="60"/>
      <c r="B272" s="116"/>
      <c r="C272" s="116"/>
      <c r="D272" s="44"/>
      <c r="E272" s="117"/>
      <c r="F272" s="94"/>
      <c r="G272" s="94"/>
      <c r="H272" s="94"/>
      <c r="I272" s="94"/>
      <c r="J272" s="85"/>
      <c r="K272" s="85"/>
    </row>
    <row r="274" spans="2:11" x14ac:dyDescent="0.2">
      <c r="B274" s="95" t="s">
        <v>822</v>
      </c>
      <c r="C274" s="96">
        <f>COUNTIF(E229:E272,"L")</f>
        <v>17</v>
      </c>
      <c r="I274" s="97" t="s">
        <v>823</v>
      </c>
    </row>
    <row r="275" spans="2:11" x14ac:dyDescent="0.2">
      <c r="B275" s="95" t="s">
        <v>824</v>
      </c>
      <c r="C275" s="96">
        <f>COUNTIF(E229:E272,"P")</f>
        <v>18</v>
      </c>
      <c r="I275" s="97"/>
    </row>
    <row r="276" spans="2:11" x14ac:dyDescent="0.2">
      <c r="B276" s="95" t="s">
        <v>825</v>
      </c>
      <c r="C276" s="96">
        <f>SUM(C274:C275)</f>
        <v>35</v>
      </c>
      <c r="I276" s="97"/>
    </row>
    <row r="277" spans="2:11" x14ac:dyDescent="0.2">
      <c r="I277" s="97"/>
    </row>
    <row r="278" spans="2:11" x14ac:dyDescent="0.2">
      <c r="F278" s="98"/>
      <c r="G278" s="98"/>
      <c r="H278" s="98"/>
      <c r="I278" s="99" t="str">
        <f>VLOOKUP(B227,'[1]REKAP NEW'!$B$12:$F$40,5,FALSE)</f>
        <v>KI UMAR FARUQ, S.Pd</v>
      </c>
      <c r="J278" s="98"/>
      <c r="K278" s="98"/>
    </row>
    <row r="279" spans="2:11" x14ac:dyDescent="0.2">
      <c r="F279" s="98"/>
      <c r="G279" s="98"/>
      <c r="H279" s="98"/>
      <c r="I279" s="98"/>
      <c r="J279" s="98"/>
      <c r="K279" s="98"/>
    </row>
    <row r="280" spans="2:11" x14ac:dyDescent="0.2">
      <c r="F280" s="98"/>
      <c r="G280" s="98"/>
      <c r="H280" s="98"/>
      <c r="I280" s="98"/>
      <c r="J280" s="98"/>
      <c r="K280" s="98"/>
    </row>
    <row r="281" spans="2:11" x14ac:dyDescent="0.2">
      <c r="F281" s="98"/>
      <c r="G281" s="98"/>
      <c r="H281" s="98"/>
      <c r="I281" s="98"/>
      <c r="J281" s="98"/>
      <c r="K281" s="98"/>
    </row>
    <row r="282" spans="2:11" x14ac:dyDescent="0.2">
      <c r="F282" s="98"/>
      <c r="G282" s="98"/>
      <c r="H282" s="98"/>
      <c r="I282" s="98"/>
      <c r="J282" s="98"/>
      <c r="K282" s="98"/>
    </row>
    <row r="283" spans="2:11" x14ac:dyDescent="0.2">
      <c r="F283" s="98"/>
      <c r="G283" s="98"/>
      <c r="H283" s="98"/>
      <c r="I283" s="98"/>
      <c r="J283" s="98"/>
      <c r="K283" s="98"/>
    </row>
    <row r="284" spans="2:11" x14ac:dyDescent="0.2">
      <c r="F284" s="98"/>
      <c r="G284" s="98"/>
      <c r="H284" s="98"/>
      <c r="I284" s="98"/>
      <c r="J284" s="98"/>
      <c r="K284" s="98"/>
    </row>
    <row r="285" spans="2:11" x14ac:dyDescent="0.2">
      <c r="F285" s="98"/>
      <c r="G285" s="98"/>
      <c r="H285" s="98"/>
      <c r="I285" s="98"/>
      <c r="J285" s="98"/>
      <c r="K285" s="98"/>
    </row>
    <row r="286" spans="2:11" x14ac:dyDescent="0.2">
      <c r="F286" s="98"/>
      <c r="G286" s="98"/>
      <c r="H286" s="98"/>
      <c r="I286" s="98"/>
      <c r="J286" s="98"/>
      <c r="K286" s="98"/>
    </row>
    <row r="287" spans="2:11" x14ac:dyDescent="0.2">
      <c r="F287" s="98"/>
      <c r="G287" s="98"/>
      <c r="H287" s="98"/>
      <c r="I287" s="98"/>
      <c r="J287" s="98"/>
      <c r="K287" s="98"/>
    </row>
    <row r="288" spans="2:11" x14ac:dyDescent="0.2">
      <c r="F288" s="98"/>
      <c r="G288" s="98"/>
      <c r="H288" s="98"/>
      <c r="I288" s="98"/>
      <c r="J288" s="98"/>
      <c r="K288" s="98"/>
    </row>
    <row r="289" spans="1:15" x14ac:dyDescent="0.2">
      <c r="F289" s="98"/>
      <c r="G289" s="98"/>
      <c r="H289" s="98"/>
      <c r="I289" s="98"/>
      <c r="J289" s="98"/>
      <c r="K289" s="98"/>
    </row>
    <row r="290" spans="1:15" x14ac:dyDescent="0.2">
      <c r="F290" s="98"/>
      <c r="G290" s="98"/>
      <c r="H290" s="98"/>
      <c r="I290" s="98"/>
      <c r="J290" s="98"/>
      <c r="K290" s="98"/>
    </row>
    <row r="291" spans="1:15" x14ac:dyDescent="0.2">
      <c r="F291" s="98"/>
      <c r="G291" s="98"/>
      <c r="H291" s="98"/>
      <c r="I291" s="98"/>
      <c r="J291" s="98"/>
      <c r="K291" s="98"/>
    </row>
    <row r="292" spans="1:15" x14ac:dyDescent="0.2">
      <c r="F292" s="98"/>
      <c r="G292" s="98"/>
      <c r="H292" s="98"/>
      <c r="I292" s="98"/>
      <c r="J292" s="98"/>
      <c r="K292" s="98"/>
    </row>
    <row r="293" spans="1:15" x14ac:dyDescent="0.2">
      <c r="F293" s="98"/>
      <c r="G293" s="98"/>
      <c r="H293" s="98"/>
      <c r="I293" s="98"/>
      <c r="J293" s="98"/>
      <c r="K293" s="98"/>
    </row>
    <row r="294" spans="1:15" x14ac:dyDescent="0.2">
      <c r="F294" s="98"/>
      <c r="G294" s="98"/>
      <c r="H294" s="98"/>
      <c r="I294" s="98"/>
      <c r="J294" s="98"/>
      <c r="K294" s="98"/>
    </row>
    <row r="295" spans="1:15" x14ac:dyDescent="0.2">
      <c r="F295" s="98"/>
      <c r="G295" s="98"/>
      <c r="H295" s="98"/>
      <c r="I295" s="98"/>
      <c r="J295" s="98"/>
      <c r="K295" s="98"/>
    </row>
    <row r="296" spans="1:15" x14ac:dyDescent="0.2">
      <c r="F296" s="98"/>
      <c r="G296" s="98"/>
      <c r="H296" s="98"/>
      <c r="I296" s="98"/>
      <c r="J296" s="98"/>
      <c r="K296" s="98"/>
    </row>
    <row r="297" spans="1:15" ht="15.75" x14ac:dyDescent="0.25">
      <c r="A297" s="174" t="s">
        <v>736</v>
      </c>
      <c r="B297" s="174"/>
      <c r="C297" s="174"/>
      <c r="D297" s="174"/>
      <c r="E297" s="174"/>
      <c r="F297" s="174"/>
      <c r="G297" s="174"/>
      <c r="H297" s="174"/>
      <c r="I297" s="174"/>
      <c r="J297" s="174"/>
      <c r="K297" s="174"/>
    </row>
    <row r="298" spans="1:15" ht="15.75" x14ac:dyDescent="0.25">
      <c r="A298" s="175" t="s">
        <v>737</v>
      </c>
      <c r="B298" s="175"/>
      <c r="C298" s="175"/>
      <c r="D298" s="175"/>
      <c r="E298" s="175"/>
      <c r="F298" s="175"/>
      <c r="G298" s="175"/>
      <c r="H298" s="175"/>
      <c r="I298" s="175"/>
      <c r="J298" s="175"/>
      <c r="K298" s="175"/>
    </row>
    <row r="299" spans="1:15" ht="15.75" x14ac:dyDescent="0.25">
      <c r="A299" s="173" t="s">
        <v>734</v>
      </c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</row>
    <row r="300" spans="1:15" x14ac:dyDescent="0.2">
      <c r="A300" s="57" t="s">
        <v>1044</v>
      </c>
    </row>
    <row r="301" spans="1:15" x14ac:dyDescent="0.2">
      <c r="B301" s="59" t="s">
        <v>1045</v>
      </c>
    </row>
    <row r="302" spans="1:15" ht="27" customHeight="1" x14ac:dyDescent="0.2">
      <c r="A302" s="60" t="s">
        <v>9</v>
      </c>
      <c r="B302" s="61" t="s">
        <v>6</v>
      </c>
      <c r="C302" s="61" t="s">
        <v>14</v>
      </c>
      <c r="D302" s="60" t="s">
        <v>740</v>
      </c>
      <c r="E302" s="60" t="s">
        <v>741</v>
      </c>
      <c r="F302" s="60"/>
      <c r="G302" s="60"/>
      <c r="H302" s="63" t="s">
        <v>744</v>
      </c>
      <c r="I302" s="60"/>
      <c r="J302" s="60"/>
      <c r="K302" s="60"/>
      <c r="N302" s="64" t="s">
        <v>743</v>
      </c>
      <c r="O302" s="65" t="s">
        <v>745</v>
      </c>
    </row>
    <row r="303" spans="1:15" ht="14.1" customHeight="1" x14ac:dyDescent="0.2">
      <c r="A303" s="60">
        <v>1</v>
      </c>
      <c r="B303" s="67">
        <v>11752</v>
      </c>
      <c r="C303" s="68" t="s">
        <v>1046</v>
      </c>
      <c r="D303" s="11" t="s">
        <v>1047</v>
      </c>
      <c r="E303" s="69" t="s">
        <v>22</v>
      </c>
      <c r="F303" s="67" t="s">
        <v>760</v>
      </c>
      <c r="G303" s="10" t="s">
        <v>1045</v>
      </c>
      <c r="H303" s="70" t="str">
        <f>VLOOKUP(B303,'[1]KLS 7 New'!$B$8:$S$420,18,FALSE)</f>
        <v>V</v>
      </c>
      <c r="I303" s="41"/>
      <c r="J303" s="72"/>
      <c r="K303" s="115"/>
      <c r="N303" s="74" t="s">
        <v>1045</v>
      </c>
      <c r="O303" s="74" t="e">
        <f>VLOOKUP(B303,#REF!,5,FALSE)</f>
        <v>#REF!</v>
      </c>
    </row>
    <row r="304" spans="1:15" ht="14.1" customHeight="1" x14ac:dyDescent="0.2">
      <c r="A304" s="60">
        <v>2</v>
      </c>
      <c r="B304" s="67">
        <v>11612</v>
      </c>
      <c r="C304" s="68" t="s">
        <v>1048</v>
      </c>
      <c r="D304" s="11" t="s">
        <v>1049</v>
      </c>
      <c r="E304" s="69" t="s">
        <v>16</v>
      </c>
      <c r="F304" s="67" t="s">
        <v>748</v>
      </c>
      <c r="G304" s="10" t="s">
        <v>1045</v>
      </c>
      <c r="H304" s="70" t="str">
        <f>VLOOKUP(B304,'[1]KLS 7 New'!$B$8:$S$420,18,FALSE)</f>
        <v>V</v>
      </c>
      <c r="I304" s="71"/>
      <c r="J304" s="72"/>
      <c r="K304" s="115"/>
      <c r="N304" s="74" t="s">
        <v>1045</v>
      </c>
      <c r="O304" s="74" t="e">
        <f>VLOOKUP(B304,#REF!,5,FALSE)</f>
        <v>#REF!</v>
      </c>
    </row>
    <row r="305" spans="1:15" ht="14.1" customHeight="1" x14ac:dyDescent="0.2">
      <c r="A305" s="60">
        <v>3</v>
      </c>
      <c r="B305" s="67">
        <v>11683</v>
      </c>
      <c r="C305" s="68" t="s">
        <v>1050</v>
      </c>
      <c r="D305" s="11" t="s">
        <v>1051</v>
      </c>
      <c r="E305" s="69" t="s">
        <v>22</v>
      </c>
      <c r="F305" s="67" t="s">
        <v>757</v>
      </c>
      <c r="G305" s="10" t="s">
        <v>1045</v>
      </c>
      <c r="H305" s="70" t="str">
        <f>VLOOKUP(B305,'[1]KLS 7 New'!$B$8:$S$420,18,FALSE)</f>
        <v>V</v>
      </c>
      <c r="I305" s="71"/>
      <c r="J305" s="72"/>
      <c r="K305" s="115"/>
      <c r="N305" s="74" t="s">
        <v>1045</v>
      </c>
      <c r="O305" s="74" t="e">
        <f>VLOOKUP(B305,#REF!,5,FALSE)</f>
        <v>#REF!</v>
      </c>
    </row>
    <row r="306" spans="1:15" ht="14.1" customHeight="1" x14ac:dyDescent="0.2">
      <c r="A306" s="60">
        <v>4</v>
      </c>
      <c r="B306" s="67">
        <v>11686</v>
      </c>
      <c r="C306" s="68" t="s">
        <v>1052</v>
      </c>
      <c r="D306" s="11" t="s">
        <v>1053</v>
      </c>
      <c r="E306" s="69" t="s">
        <v>16</v>
      </c>
      <c r="F306" s="67" t="s">
        <v>757</v>
      </c>
      <c r="G306" s="10" t="s">
        <v>1045</v>
      </c>
      <c r="H306" s="70" t="str">
        <f>VLOOKUP(B306,'[1]KLS 7 New'!$B$8:$S$420,18,FALSE)</f>
        <v>V</v>
      </c>
      <c r="I306" s="71"/>
      <c r="J306" s="72"/>
      <c r="K306" s="115"/>
      <c r="N306" s="74" t="s">
        <v>1045</v>
      </c>
      <c r="O306" s="74" t="e">
        <f>VLOOKUP(B306,#REF!,5,FALSE)</f>
        <v>#REF!</v>
      </c>
    </row>
    <row r="307" spans="1:15" ht="14.1" customHeight="1" x14ac:dyDescent="0.2">
      <c r="A307" s="60">
        <v>5</v>
      </c>
      <c r="B307" s="67">
        <v>11580</v>
      </c>
      <c r="C307" s="100" t="s">
        <v>1054</v>
      </c>
      <c r="D307" s="11" t="s">
        <v>1055</v>
      </c>
      <c r="E307" s="69" t="s">
        <v>16</v>
      </c>
      <c r="F307" s="67" t="s">
        <v>830</v>
      </c>
      <c r="G307" s="10" t="s">
        <v>1045</v>
      </c>
      <c r="H307" s="70" t="str">
        <f>VLOOKUP(B307,'[1]KLS 7 New'!$B$8:$S$420,18,FALSE)</f>
        <v>V</v>
      </c>
      <c r="I307" s="71"/>
      <c r="J307" s="72"/>
      <c r="K307" s="115"/>
      <c r="N307" s="74" t="s">
        <v>1045</v>
      </c>
      <c r="O307" s="74" t="e">
        <f>VLOOKUP(B307,#REF!,5,FALSE)</f>
        <v>#REF!</v>
      </c>
    </row>
    <row r="308" spans="1:15" ht="14.1" customHeight="1" x14ac:dyDescent="0.2">
      <c r="A308" s="60">
        <v>6</v>
      </c>
      <c r="B308" s="67">
        <v>11581</v>
      </c>
      <c r="C308" s="100" t="s">
        <v>1056</v>
      </c>
      <c r="D308" s="11" t="s">
        <v>1057</v>
      </c>
      <c r="E308" s="69" t="s">
        <v>22</v>
      </c>
      <c r="F308" s="67" t="s">
        <v>830</v>
      </c>
      <c r="G308" s="10" t="s">
        <v>1045</v>
      </c>
      <c r="H308" s="70" t="str">
        <f>VLOOKUP(B308,'[1]KLS 7 New'!$B$8:$S$420,18,FALSE)</f>
        <v>V</v>
      </c>
      <c r="I308" s="71"/>
      <c r="J308" s="72"/>
      <c r="K308" s="115"/>
      <c r="N308" s="74" t="s">
        <v>1045</v>
      </c>
      <c r="O308" s="74" t="e">
        <f>VLOOKUP(B308,#REF!,5,FALSE)</f>
        <v>#REF!</v>
      </c>
    </row>
    <row r="309" spans="1:15" ht="14.1" customHeight="1" x14ac:dyDescent="0.2">
      <c r="A309" s="60">
        <v>7</v>
      </c>
      <c r="B309" s="67">
        <v>11652</v>
      </c>
      <c r="C309" s="68" t="s">
        <v>1058</v>
      </c>
      <c r="D309" s="11" t="s">
        <v>1059</v>
      </c>
      <c r="E309" s="69" t="s">
        <v>16</v>
      </c>
      <c r="F309" s="67" t="s">
        <v>754</v>
      </c>
      <c r="G309" s="10" t="s">
        <v>1045</v>
      </c>
      <c r="H309" s="70" t="str">
        <f>VLOOKUP(B309,'[1]KLS 7 New'!$B$8:$S$420,18,FALSE)</f>
        <v>V</v>
      </c>
      <c r="I309" s="71"/>
      <c r="J309" s="72"/>
      <c r="K309" s="115"/>
      <c r="N309" s="74" t="s">
        <v>1045</v>
      </c>
      <c r="O309" s="74" t="e">
        <f>VLOOKUP(B309,#REF!,5,FALSE)</f>
        <v>#REF!</v>
      </c>
    </row>
    <row r="310" spans="1:15" ht="14.1" customHeight="1" x14ac:dyDescent="0.2">
      <c r="A310" s="60">
        <v>8</v>
      </c>
      <c r="B310" s="67">
        <v>11617</v>
      </c>
      <c r="C310" s="68" t="s">
        <v>1060</v>
      </c>
      <c r="D310" s="11" t="s">
        <v>1061</v>
      </c>
      <c r="E310" s="69" t="s">
        <v>22</v>
      </c>
      <c r="F310" s="67" t="s">
        <v>748</v>
      </c>
      <c r="G310" s="10" t="s">
        <v>1045</v>
      </c>
      <c r="H310" s="70" t="str">
        <f>VLOOKUP(B310,'[1]KLS 7 New'!$B$8:$S$420,18,FALSE)</f>
        <v>V</v>
      </c>
      <c r="I310" s="71"/>
      <c r="J310" s="72"/>
      <c r="K310" s="115"/>
      <c r="N310" s="74" t="s">
        <v>1045</v>
      </c>
      <c r="O310" s="74" t="e">
        <f>VLOOKUP(B310,#REF!,5,FALSE)</f>
        <v>#REF!</v>
      </c>
    </row>
    <row r="311" spans="1:15" ht="14.1" customHeight="1" x14ac:dyDescent="0.2">
      <c r="A311" s="60">
        <v>9</v>
      </c>
      <c r="B311" s="67">
        <v>11656</v>
      </c>
      <c r="C311" s="68" t="s">
        <v>1062</v>
      </c>
      <c r="D311" s="11" t="s">
        <v>1063</v>
      </c>
      <c r="E311" s="69" t="s">
        <v>22</v>
      </c>
      <c r="F311" s="67" t="s">
        <v>754</v>
      </c>
      <c r="G311" s="10" t="s">
        <v>1045</v>
      </c>
      <c r="H311" s="70" t="str">
        <f>VLOOKUP(B311,'[1]KLS 7 New'!$B$8:$S$420,18,FALSE)</f>
        <v>V</v>
      </c>
      <c r="I311" s="71"/>
      <c r="J311" s="72"/>
      <c r="K311" s="115"/>
      <c r="N311" s="74" t="s">
        <v>1045</v>
      </c>
      <c r="O311" s="74" t="e">
        <f>VLOOKUP(B311,#REF!,5,FALSE)</f>
        <v>#REF!</v>
      </c>
    </row>
    <row r="312" spans="1:15" ht="14.1" customHeight="1" x14ac:dyDescent="0.2">
      <c r="A312" s="60">
        <v>10</v>
      </c>
      <c r="B312" s="67">
        <v>11760</v>
      </c>
      <c r="C312" s="68" t="s">
        <v>1064</v>
      </c>
      <c r="D312" s="11" t="s">
        <v>1065</v>
      </c>
      <c r="E312" s="69" t="s">
        <v>16</v>
      </c>
      <c r="F312" s="67" t="s">
        <v>760</v>
      </c>
      <c r="G312" s="10" t="s">
        <v>1045</v>
      </c>
      <c r="H312" s="70" t="str">
        <f>VLOOKUP(B312,'[1]KLS 7 New'!$B$8:$S$420,18,FALSE)</f>
        <v xml:space="preserve"> </v>
      </c>
      <c r="I312" s="71"/>
      <c r="J312" s="72"/>
      <c r="K312" s="115"/>
      <c r="N312" s="74" t="s">
        <v>1045</v>
      </c>
      <c r="O312" s="74" t="e">
        <f>VLOOKUP(B312,#REF!,5,FALSE)</f>
        <v>#REF!</v>
      </c>
    </row>
    <row r="313" spans="1:15" ht="15" customHeight="1" x14ac:dyDescent="0.2">
      <c r="A313" s="60">
        <v>11</v>
      </c>
      <c r="B313" s="67">
        <v>11620</v>
      </c>
      <c r="C313" s="68" t="s">
        <v>1066</v>
      </c>
      <c r="D313" s="11" t="s">
        <v>1067</v>
      </c>
      <c r="E313" s="69" t="s">
        <v>16</v>
      </c>
      <c r="F313" s="67" t="s">
        <v>748</v>
      </c>
      <c r="G313" s="10" t="s">
        <v>1045</v>
      </c>
      <c r="H313" s="70" t="str">
        <f>VLOOKUP(B313,'[1]KLS 7 New'!$B$8:$S$420,18,FALSE)</f>
        <v>V</v>
      </c>
      <c r="I313" s="71"/>
      <c r="J313" s="72"/>
      <c r="K313" s="115"/>
      <c r="N313" s="74" t="s">
        <v>1045</v>
      </c>
      <c r="O313" s="74" t="e">
        <f>VLOOKUP(B313,#REF!,5,FALSE)</f>
        <v>#REF!</v>
      </c>
    </row>
    <row r="314" spans="1:15" ht="14.1" customHeight="1" x14ac:dyDescent="0.2">
      <c r="A314" s="60">
        <v>12</v>
      </c>
      <c r="B314" s="67">
        <v>11693</v>
      </c>
      <c r="C314" s="68" t="s">
        <v>1068</v>
      </c>
      <c r="D314" s="11" t="s">
        <v>1069</v>
      </c>
      <c r="E314" s="69" t="s">
        <v>16</v>
      </c>
      <c r="F314" s="67" t="s">
        <v>757</v>
      </c>
      <c r="G314" s="10" t="s">
        <v>1045</v>
      </c>
      <c r="H314" s="70" t="str">
        <f>VLOOKUP(B314,'[1]KLS 7 New'!$B$8:$S$420,18,FALSE)</f>
        <v>V</v>
      </c>
      <c r="I314" s="71"/>
      <c r="J314" s="72"/>
      <c r="K314" s="115"/>
      <c r="N314" s="74" t="s">
        <v>1045</v>
      </c>
      <c r="O314" s="74" t="e">
        <f>VLOOKUP(B314,#REF!,5,FALSE)</f>
        <v>#REF!</v>
      </c>
    </row>
    <row r="315" spans="1:15" ht="14.1" customHeight="1" x14ac:dyDescent="0.2">
      <c r="A315" s="60">
        <v>13</v>
      </c>
      <c r="B315" s="67">
        <v>11694</v>
      </c>
      <c r="C315" s="68" t="s">
        <v>1070</v>
      </c>
      <c r="D315" s="11" t="s">
        <v>1071</v>
      </c>
      <c r="E315" s="69" t="s">
        <v>22</v>
      </c>
      <c r="F315" s="67" t="s">
        <v>757</v>
      </c>
      <c r="G315" s="10" t="s">
        <v>1045</v>
      </c>
      <c r="H315" s="70" t="str">
        <f>VLOOKUP(B315,'[1]KLS 7 New'!$B$8:$S$420,18,FALSE)</f>
        <v>V</v>
      </c>
      <c r="I315" s="71"/>
      <c r="J315" s="72"/>
      <c r="K315" s="115"/>
      <c r="N315" s="74" t="s">
        <v>1045</v>
      </c>
      <c r="O315" s="74" t="e">
        <f>VLOOKUP(B315,#REF!,5,FALSE)</f>
        <v>#REF!</v>
      </c>
    </row>
    <row r="316" spans="1:15" ht="14.1" customHeight="1" x14ac:dyDescent="0.2">
      <c r="A316" s="60">
        <v>14</v>
      </c>
      <c r="B316" s="67">
        <v>11764</v>
      </c>
      <c r="C316" s="68" t="s">
        <v>1072</v>
      </c>
      <c r="D316" s="11" t="s">
        <v>1073</v>
      </c>
      <c r="E316" s="69" t="s">
        <v>22</v>
      </c>
      <c r="F316" s="67" t="s">
        <v>760</v>
      </c>
      <c r="G316" s="10" t="s">
        <v>1045</v>
      </c>
      <c r="H316" s="70" t="str">
        <f>VLOOKUP(B316,'[1]KLS 7 New'!$B$8:$S$420,18,FALSE)</f>
        <v>V</v>
      </c>
      <c r="I316" s="71"/>
      <c r="J316" s="72"/>
      <c r="K316" s="115"/>
      <c r="N316" s="74" t="s">
        <v>1045</v>
      </c>
      <c r="O316" s="74" t="e">
        <f>VLOOKUP(B316,#REF!,5,FALSE)</f>
        <v>#REF!</v>
      </c>
    </row>
    <row r="317" spans="1:15" ht="14.1" customHeight="1" x14ac:dyDescent="0.2">
      <c r="A317" s="60">
        <v>15</v>
      </c>
      <c r="B317" s="67">
        <v>11661</v>
      </c>
      <c r="C317" s="68" t="s">
        <v>1074</v>
      </c>
      <c r="D317" s="11" t="s">
        <v>1075</v>
      </c>
      <c r="E317" s="69" t="s">
        <v>16</v>
      </c>
      <c r="F317" s="67" t="s">
        <v>754</v>
      </c>
      <c r="G317" s="10" t="s">
        <v>1045</v>
      </c>
      <c r="H317" s="70" t="str">
        <f>VLOOKUP(B317,'[1]KLS 7 New'!$B$8:$S$420,18,FALSE)</f>
        <v>V</v>
      </c>
      <c r="I317" s="41"/>
      <c r="J317" s="72"/>
      <c r="K317" s="115"/>
      <c r="N317" s="74" t="s">
        <v>1045</v>
      </c>
      <c r="O317" s="74" t="e">
        <f>VLOOKUP(B317,#REF!,5,FALSE)</f>
        <v>#REF!</v>
      </c>
    </row>
    <row r="318" spans="1:15" ht="14.1" customHeight="1" x14ac:dyDescent="0.2">
      <c r="A318" s="60">
        <v>16</v>
      </c>
      <c r="B318" s="67">
        <v>11696</v>
      </c>
      <c r="C318" s="68" t="s">
        <v>1076</v>
      </c>
      <c r="D318" s="11" t="s">
        <v>1077</v>
      </c>
      <c r="E318" s="69" t="s">
        <v>16</v>
      </c>
      <c r="F318" s="67" t="s">
        <v>757</v>
      </c>
      <c r="G318" s="10" t="s">
        <v>1045</v>
      </c>
      <c r="H318" s="70" t="str">
        <f>VLOOKUP(B318,'[1]KLS 7 New'!$B$8:$S$420,18,FALSE)</f>
        <v>V</v>
      </c>
      <c r="I318" s="71"/>
      <c r="J318" s="72"/>
      <c r="K318" s="115"/>
      <c r="N318" s="74" t="s">
        <v>1045</v>
      </c>
      <c r="O318" s="74" t="e">
        <f>VLOOKUP(B318,#REF!,5,FALSE)</f>
        <v>#REF!</v>
      </c>
    </row>
    <row r="319" spans="1:15" ht="14.1" customHeight="1" x14ac:dyDescent="0.2">
      <c r="A319" s="60">
        <v>17</v>
      </c>
      <c r="B319" s="67">
        <v>11590</v>
      </c>
      <c r="C319" s="100" t="s">
        <v>1078</v>
      </c>
      <c r="D319" s="11" t="s">
        <v>1079</v>
      </c>
      <c r="E319" s="69" t="s">
        <v>16</v>
      </c>
      <c r="F319" s="67" t="s">
        <v>830</v>
      </c>
      <c r="G319" s="10" t="s">
        <v>1045</v>
      </c>
      <c r="H319" s="70" t="str">
        <f>VLOOKUP(B319,'[1]KLS 7 New'!$B$8:$S$420,18,FALSE)</f>
        <v>V</v>
      </c>
      <c r="I319" s="71"/>
      <c r="J319" s="72"/>
      <c r="K319" s="115"/>
      <c r="N319" s="74" t="s">
        <v>1045</v>
      </c>
      <c r="O319" s="74" t="e">
        <f>VLOOKUP(B319,#REF!,5,FALSE)</f>
        <v>#REF!</v>
      </c>
    </row>
    <row r="320" spans="1:15" ht="14.1" customHeight="1" x14ac:dyDescent="0.2">
      <c r="A320" s="60">
        <v>18</v>
      </c>
      <c r="B320" s="67">
        <v>11768</v>
      </c>
      <c r="C320" s="78" t="s">
        <v>1080</v>
      </c>
      <c r="D320" s="11" t="s">
        <v>1081</v>
      </c>
      <c r="E320" s="69" t="s">
        <v>16</v>
      </c>
      <c r="F320" s="67" t="s">
        <v>760</v>
      </c>
      <c r="G320" s="10" t="s">
        <v>1045</v>
      </c>
      <c r="H320" s="70" t="str">
        <f>VLOOKUP(B320,'[1]KLS 7 New'!$B$8:$S$420,18,FALSE)</f>
        <v>V</v>
      </c>
      <c r="I320" s="71"/>
      <c r="J320" s="72"/>
      <c r="K320" s="115"/>
      <c r="N320" s="74" t="s">
        <v>1045</v>
      </c>
      <c r="O320" s="74" t="e">
        <f>VLOOKUP(B320,#REF!,5,FALSE)</f>
        <v>#REF!</v>
      </c>
    </row>
    <row r="321" spans="1:15" ht="14.1" customHeight="1" x14ac:dyDescent="0.2">
      <c r="A321" s="60">
        <v>19</v>
      </c>
      <c r="B321" s="67">
        <v>11592</v>
      </c>
      <c r="C321" s="100" t="s">
        <v>1082</v>
      </c>
      <c r="D321" s="11" t="s">
        <v>1083</v>
      </c>
      <c r="E321" s="69" t="s">
        <v>22</v>
      </c>
      <c r="F321" s="67" t="s">
        <v>830</v>
      </c>
      <c r="G321" s="10" t="s">
        <v>1045</v>
      </c>
      <c r="H321" s="70" t="str">
        <f>VLOOKUP(B321,'[1]KLS 7 New'!$B$8:$S$420,18,FALSE)</f>
        <v>V</v>
      </c>
      <c r="I321" s="71"/>
      <c r="J321" s="72"/>
      <c r="K321" s="115"/>
      <c r="N321" s="74" t="s">
        <v>1045</v>
      </c>
      <c r="O321" s="74" t="e">
        <f>VLOOKUP(B321,#REF!,5,FALSE)</f>
        <v>#REF!</v>
      </c>
    </row>
    <row r="322" spans="1:15" ht="14.1" customHeight="1" x14ac:dyDescent="0.2">
      <c r="A322" s="60">
        <v>20</v>
      </c>
      <c r="B322" s="67">
        <v>11628</v>
      </c>
      <c r="C322" s="68" t="s">
        <v>1084</v>
      </c>
      <c r="D322" s="11" t="s">
        <v>1085</v>
      </c>
      <c r="E322" s="69" t="s">
        <v>22</v>
      </c>
      <c r="F322" s="67" t="s">
        <v>748</v>
      </c>
      <c r="G322" s="10" t="s">
        <v>1045</v>
      </c>
      <c r="H322" s="70" t="str">
        <f>VLOOKUP(B322,'[1]KLS 7 New'!$B$8:$S$420,18,FALSE)</f>
        <v>V</v>
      </c>
      <c r="I322" s="71"/>
      <c r="J322" s="72"/>
      <c r="K322" s="115"/>
      <c r="N322" s="74" t="s">
        <v>1045</v>
      </c>
      <c r="O322" s="74" t="e">
        <f>VLOOKUP(B322,#REF!,5,FALSE)</f>
        <v>#REF!</v>
      </c>
    </row>
    <row r="323" spans="1:15" ht="14.1" customHeight="1" x14ac:dyDescent="0.2">
      <c r="A323" s="60">
        <v>21</v>
      </c>
      <c r="B323" s="67">
        <v>11629</v>
      </c>
      <c r="C323" s="68" t="s">
        <v>1086</v>
      </c>
      <c r="D323" s="11" t="s">
        <v>1087</v>
      </c>
      <c r="E323" s="69" t="s">
        <v>16</v>
      </c>
      <c r="F323" s="67" t="s">
        <v>748</v>
      </c>
      <c r="G323" s="10" t="s">
        <v>1045</v>
      </c>
      <c r="H323" s="70" t="str">
        <f>VLOOKUP(B323,'[1]KLS 7 New'!$B$8:$S$420,18,FALSE)</f>
        <v>V</v>
      </c>
      <c r="I323" s="71"/>
      <c r="J323" s="72"/>
      <c r="K323" s="115"/>
      <c r="N323" s="74" t="s">
        <v>1045</v>
      </c>
      <c r="O323" s="74" t="e">
        <f>VLOOKUP(B323,#REF!,5,FALSE)</f>
        <v>#REF!</v>
      </c>
    </row>
    <row r="324" spans="1:15" ht="14.1" customHeight="1" x14ac:dyDescent="0.2">
      <c r="A324" s="60">
        <v>22</v>
      </c>
      <c r="B324" s="67">
        <v>11630</v>
      </c>
      <c r="C324" s="68" t="s">
        <v>1088</v>
      </c>
      <c r="D324" s="11" t="s">
        <v>1089</v>
      </c>
      <c r="E324" s="69" t="s">
        <v>22</v>
      </c>
      <c r="F324" s="67" t="s">
        <v>748</v>
      </c>
      <c r="G324" s="118" t="s">
        <v>1045</v>
      </c>
      <c r="H324" s="70" t="str">
        <f>VLOOKUP(B324,'[1]KLS 7 New'!$B$8:$S$420,18,FALSE)</f>
        <v>V</v>
      </c>
      <c r="I324" s="71"/>
      <c r="J324" s="72"/>
      <c r="K324" s="115"/>
      <c r="N324" s="74" t="s">
        <v>1045</v>
      </c>
      <c r="O324" s="74" t="e">
        <f>VLOOKUP(B324,#REF!,5,FALSE)</f>
        <v>#REF!</v>
      </c>
    </row>
    <row r="325" spans="1:15" ht="14.1" customHeight="1" x14ac:dyDescent="0.2">
      <c r="A325" s="60">
        <v>23</v>
      </c>
      <c r="B325" s="67">
        <v>11666</v>
      </c>
      <c r="C325" s="68" t="s">
        <v>1090</v>
      </c>
      <c r="D325" s="11" t="s">
        <v>1091</v>
      </c>
      <c r="E325" s="69" t="s">
        <v>22</v>
      </c>
      <c r="F325" s="67" t="s">
        <v>754</v>
      </c>
      <c r="G325" s="10" t="s">
        <v>1045</v>
      </c>
      <c r="H325" s="70" t="str">
        <f>VLOOKUP(B325,'[1]KLS 7 New'!$B$8:$S$420,18,FALSE)</f>
        <v xml:space="preserve"> </v>
      </c>
      <c r="I325" s="71"/>
      <c r="J325" s="72"/>
      <c r="K325" s="115"/>
      <c r="N325" s="74" t="s">
        <v>1045</v>
      </c>
      <c r="O325" s="74" t="e">
        <f>VLOOKUP(B325,#REF!,5,FALSE)</f>
        <v>#REF!</v>
      </c>
    </row>
    <row r="326" spans="1:15" ht="14.1" customHeight="1" x14ac:dyDescent="0.2">
      <c r="A326" s="60">
        <v>24</v>
      </c>
      <c r="B326" s="67">
        <v>11703</v>
      </c>
      <c r="C326" s="68" t="s">
        <v>1092</v>
      </c>
      <c r="D326" s="11" t="s">
        <v>1093</v>
      </c>
      <c r="E326" s="69" t="s">
        <v>22</v>
      </c>
      <c r="F326" s="67" t="s">
        <v>757</v>
      </c>
      <c r="G326" s="10" t="s">
        <v>1045</v>
      </c>
      <c r="H326" s="70" t="str">
        <f>VLOOKUP(B326,'[1]KLS 7 New'!$B$8:$S$420,18,FALSE)</f>
        <v>V</v>
      </c>
      <c r="I326" s="71"/>
      <c r="J326" s="72"/>
      <c r="K326" s="115"/>
      <c r="N326" s="74" t="s">
        <v>1045</v>
      </c>
      <c r="O326" s="74" t="e">
        <f>VLOOKUP(B326,#REF!,5,FALSE)</f>
        <v>#REF!</v>
      </c>
    </row>
    <row r="327" spans="1:15" ht="14.1" customHeight="1" x14ac:dyDescent="0.2">
      <c r="A327" s="60">
        <v>25</v>
      </c>
      <c r="B327" s="67">
        <v>11668</v>
      </c>
      <c r="C327" s="68" t="s">
        <v>1094</v>
      </c>
      <c r="D327" s="11" t="s">
        <v>1095</v>
      </c>
      <c r="E327" s="69" t="s">
        <v>16</v>
      </c>
      <c r="F327" s="67" t="s">
        <v>754</v>
      </c>
      <c r="G327" s="10" t="s">
        <v>1045</v>
      </c>
      <c r="H327" s="70" t="str">
        <f>VLOOKUP(B327,'[1]KLS 7 New'!$B$8:$S$420,18,FALSE)</f>
        <v>V</v>
      </c>
      <c r="I327" s="71"/>
      <c r="J327" s="72"/>
      <c r="K327" s="115"/>
      <c r="N327" s="74" t="s">
        <v>1045</v>
      </c>
      <c r="O327" s="74" t="e">
        <f>VLOOKUP(B327,#REF!,5,FALSE)</f>
        <v>#REF!</v>
      </c>
    </row>
    <row r="328" spans="1:15" ht="14.1" customHeight="1" x14ac:dyDescent="0.2">
      <c r="A328" s="60">
        <v>26</v>
      </c>
      <c r="B328" s="67">
        <v>11706</v>
      </c>
      <c r="C328" s="68" t="s">
        <v>1096</v>
      </c>
      <c r="D328" s="11" t="s">
        <v>1097</v>
      </c>
      <c r="E328" s="69" t="s">
        <v>22</v>
      </c>
      <c r="F328" s="67" t="s">
        <v>757</v>
      </c>
      <c r="G328" s="118" t="s">
        <v>1045</v>
      </c>
      <c r="H328" s="70" t="str">
        <f>VLOOKUP(B328,'[1]KLS 7 New'!$B$8:$S$420,18,FALSE)</f>
        <v>V</v>
      </c>
      <c r="I328" s="71"/>
      <c r="J328" s="72"/>
      <c r="K328" s="119"/>
      <c r="N328" s="74" t="s">
        <v>1045</v>
      </c>
      <c r="O328" s="74" t="e">
        <f>VLOOKUP(B328,#REF!,5,FALSE)</f>
        <v>#REF!</v>
      </c>
    </row>
    <row r="329" spans="1:15" ht="14.1" customHeight="1" x14ac:dyDescent="0.2">
      <c r="A329" s="60">
        <v>27</v>
      </c>
      <c r="B329" s="67">
        <v>11600</v>
      </c>
      <c r="C329" s="100" t="s">
        <v>1098</v>
      </c>
      <c r="D329" s="11" t="s">
        <v>1099</v>
      </c>
      <c r="E329" s="69" t="s">
        <v>22</v>
      </c>
      <c r="F329" s="67" t="s">
        <v>830</v>
      </c>
      <c r="G329" s="10" t="s">
        <v>1045</v>
      </c>
      <c r="H329" s="70" t="str">
        <f>VLOOKUP(B329,'[1]KLS 7 New'!$B$8:$S$420,18,FALSE)</f>
        <v>V</v>
      </c>
      <c r="I329" s="71"/>
      <c r="J329" s="72"/>
      <c r="K329" s="115"/>
      <c r="N329" s="74" t="s">
        <v>1045</v>
      </c>
      <c r="O329" s="74" t="e">
        <f>VLOOKUP(B329,#REF!,5,FALSE)</f>
        <v>#REF!</v>
      </c>
    </row>
    <row r="330" spans="1:15" ht="14.1" customHeight="1" x14ac:dyDescent="0.2">
      <c r="A330" s="60">
        <v>28</v>
      </c>
      <c r="B330" s="67">
        <v>11601</v>
      </c>
      <c r="C330" s="100" t="s">
        <v>1100</v>
      </c>
      <c r="D330" s="11" t="s">
        <v>1101</v>
      </c>
      <c r="E330" s="69" t="s">
        <v>16</v>
      </c>
      <c r="F330" s="67" t="s">
        <v>830</v>
      </c>
      <c r="G330" s="10" t="s">
        <v>1045</v>
      </c>
      <c r="H330" s="70" t="str">
        <f>VLOOKUP(B330,'[1]KLS 7 New'!$B$8:$S$420,18,FALSE)</f>
        <v>V</v>
      </c>
      <c r="I330" s="71"/>
      <c r="J330" s="72"/>
      <c r="K330" s="115"/>
      <c r="N330" s="74" t="s">
        <v>1045</v>
      </c>
      <c r="O330" s="74" t="e">
        <f>VLOOKUP(B330,#REF!,5,FALSE)</f>
        <v>#REF!</v>
      </c>
    </row>
    <row r="331" spans="1:15" ht="14.1" customHeight="1" x14ac:dyDescent="0.2">
      <c r="A331" s="60">
        <v>29</v>
      </c>
      <c r="B331" s="67">
        <v>11709</v>
      </c>
      <c r="C331" s="68" t="s">
        <v>1102</v>
      </c>
      <c r="D331" s="11" t="s">
        <v>1103</v>
      </c>
      <c r="E331" s="69" t="s">
        <v>16</v>
      </c>
      <c r="F331" s="67" t="s">
        <v>757</v>
      </c>
      <c r="G331" s="10" t="s">
        <v>1045</v>
      </c>
      <c r="H331" s="70" t="str">
        <f>VLOOKUP(B331,'[1]KLS 7 New'!$B$8:$S$420,18,FALSE)</f>
        <v xml:space="preserve"> </v>
      </c>
      <c r="I331" s="71"/>
      <c r="J331" s="72"/>
      <c r="K331" s="115"/>
      <c r="N331" s="74" t="s">
        <v>1045</v>
      </c>
      <c r="O331" s="74" t="e">
        <f>VLOOKUP(B331,#REF!,5,FALSE)</f>
        <v>#REF!</v>
      </c>
    </row>
    <row r="332" spans="1:15" ht="14.1" customHeight="1" x14ac:dyDescent="0.2">
      <c r="A332" s="60">
        <v>30</v>
      </c>
      <c r="B332" s="67">
        <v>11603</v>
      </c>
      <c r="C332" s="100" t="s">
        <v>1104</v>
      </c>
      <c r="D332" s="11" t="s">
        <v>1105</v>
      </c>
      <c r="E332" s="69" t="s">
        <v>22</v>
      </c>
      <c r="F332" s="67" t="s">
        <v>830</v>
      </c>
      <c r="G332" s="10" t="s">
        <v>1045</v>
      </c>
      <c r="H332" s="70" t="str">
        <f>VLOOKUP(B332,'[1]KLS 7 New'!$B$8:$S$420,18,FALSE)</f>
        <v>V</v>
      </c>
      <c r="I332" s="71"/>
      <c r="J332" s="72"/>
      <c r="K332" s="115"/>
      <c r="N332" s="74" t="s">
        <v>1045</v>
      </c>
      <c r="O332" s="74" t="e">
        <f>VLOOKUP(B332,#REF!,5,FALSE)</f>
        <v>#REF!</v>
      </c>
    </row>
    <row r="333" spans="1:15" ht="14.1" customHeight="1" x14ac:dyDescent="0.2">
      <c r="A333" s="60">
        <v>31</v>
      </c>
      <c r="B333" s="67">
        <v>11780</v>
      </c>
      <c r="C333" s="68" t="s">
        <v>1106</v>
      </c>
      <c r="D333" s="11" t="s">
        <v>1107</v>
      </c>
      <c r="E333" s="69" t="s">
        <v>16</v>
      </c>
      <c r="F333" s="67" t="s">
        <v>760</v>
      </c>
      <c r="G333" s="10" t="s">
        <v>1045</v>
      </c>
      <c r="H333" s="70" t="str">
        <f>VLOOKUP(B333,'[1]KLS 7 New'!$B$8:$S$420,18,FALSE)</f>
        <v>V</v>
      </c>
      <c r="I333" s="71"/>
      <c r="J333" s="72"/>
      <c r="K333" s="115"/>
      <c r="N333" s="74" t="s">
        <v>1045</v>
      </c>
      <c r="O333" s="74" t="e">
        <f>VLOOKUP(B333,#REF!,5,FALSE)</f>
        <v>#REF!</v>
      </c>
    </row>
    <row r="334" spans="1:15" ht="14.1" customHeight="1" x14ac:dyDescent="0.2">
      <c r="A334" s="60">
        <v>32</v>
      </c>
      <c r="B334" s="67">
        <v>11674</v>
      </c>
      <c r="C334" s="68" t="s">
        <v>1108</v>
      </c>
      <c r="D334" s="11" t="s">
        <v>1109</v>
      </c>
      <c r="E334" s="69" t="s">
        <v>16</v>
      </c>
      <c r="F334" s="67" t="s">
        <v>754</v>
      </c>
      <c r="G334" s="10" t="s">
        <v>1045</v>
      </c>
      <c r="H334" s="70" t="str">
        <f>VLOOKUP(B334,'[1]KLS 7 New'!$B$8:$S$420,18,FALSE)</f>
        <v>V</v>
      </c>
      <c r="I334" s="71"/>
      <c r="J334" s="72"/>
      <c r="K334" s="115"/>
      <c r="N334" s="74" t="s">
        <v>1045</v>
      </c>
      <c r="O334" s="74" t="e">
        <f>VLOOKUP(B334,#REF!,5,FALSE)</f>
        <v>#REF!</v>
      </c>
    </row>
    <row r="335" spans="1:15" ht="14.1" customHeight="1" x14ac:dyDescent="0.2">
      <c r="A335" s="60">
        <v>33</v>
      </c>
      <c r="B335" s="67">
        <v>11712</v>
      </c>
      <c r="C335" s="68" t="s">
        <v>1110</v>
      </c>
      <c r="D335" s="11" t="s">
        <v>1111</v>
      </c>
      <c r="E335" s="69" t="s">
        <v>22</v>
      </c>
      <c r="F335" s="67" t="s">
        <v>757</v>
      </c>
      <c r="G335" s="41" t="s">
        <v>1045</v>
      </c>
      <c r="H335" s="70" t="str">
        <f>VLOOKUP(B335,'[1]KLS 7 New'!$B$8:$S$420,18,FALSE)</f>
        <v>V</v>
      </c>
      <c r="I335" s="71"/>
      <c r="J335" s="72"/>
      <c r="K335" s="115"/>
      <c r="N335" s="74" t="s">
        <v>1045</v>
      </c>
      <c r="O335" s="74" t="e">
        <f>VLOOKUP(B335,#REF!,5,FALSE)</f>
        <v>#REF!</v>
      </c>
    </row>
    <row r="336" spans="1:15" ht="14.1" customHeight="1" x14ac:dyDescent="0.2">
      <c r="A336" s="60">
        <v>34</v>
      </c>
      <c r="B336" s="67">
        <v>11642</v>
      </c>
      <c r="C336" s="68" t="s">
        <v>1112</v>
      </c>
      <c r="D336" s="11" t="s">
        <v>1113</v>
      </c>
      <c r="E336" s="69" t="s">
        <v>16</v>
      </c>
      <c r="F336" s="67" t="s">
        <v>748</v>
      </c>
      <c r="G336" s="41" t="s">
        <v>1045</v>
      </c>
      <c r="H336" s="70" t="str">
        <f>VLOOKUP(B336,'[1]KLS 7 New'!$B$8:$S$420,18,FALSE)</f>
        <v>V</v>
      </c>
      <c r="I336" s="71"/>
      <c r="J336" s="72"/>
      <c r="K336" s="115"/>
      <c r="N336" s="74" t="s">
        <v>1045</v>
      </c>
      <c r="O336" s="74" t="e">
        <f>VLOOKUP(B336,#REF!,5,FALSE)</f>
        <v>#REF!</v>
      </c>
    </row>
    <row r="337" spans="1:15" ht="14.1" customHeight="1" x14ac:dyDescent="0.2">
      <c r="A337" s="60">
        <v>35</v>
      </c>
      <c r="B337" s="67">
        <v>11678</v>
      </c>
      <c r="C337" s="68" t="s">
        <v>1114</v>
      </c>
      <c r="D337" s="11" t="s">
        <v>1115</v>
      </c>
      <c r="E337" s="43" t="s">
        <v>22</v>
      </c>
      <c r="F337" s="67" t="s">
        <v>754</v>
      </c>
      <c r="G337" s="10" t="s">
        <v>1045</v>
      </c>
      <c r="H337" s="70" t="str">
        <f>VLOOKUP(B337,'[1]KLS 7 New'!$B$8:$S$420,18,FALSE)</f>
        <v xml:space="preserve"> </v>
      </c>
      <c r="I337" s="82"/>
      <c r="J337" s="83"/>
      <c r="K337" s="115"/>
      <c r="N337" s="74" t="s">
        <v>1045</v>
      </c>
      <c r="O337" s="74" t="e">
        <f>VLOOKUP(B337,#REF!,5,FALSE)</f>
        <v>#REF!</v>
      </c>
    </row>
    <row r="338" spans="1:15" ht="14.1" customHeight="1" x14ac:dyDescent="0.2">
      <c r="A338" s="60">
        <v>36</v>
      </c>
      <c r="B338" s="41"/>
      <c r="C338" s="120"/>
      <c r="D338" s="81"/>
      <c r="E338" s="43"/>
      <c r="F338" s="85"/>
      <c r="G338" s="85"/>
      <c r="H338" s="104"/>
      <c r="I338" s="104"/>
      <c r="J338" s="73"/>
      <c r="K338" s="115"/>
      <c r="N338" s="74" t="s">
        <v>1045</v>
      </c>
      <c r="O338" s="74" t="e">
        <f>VLOOKUP(B338,#REF!,5,FALSE)</f>
        <v>#REF!</v>
      </c>
    </row>
    <row r="339" spans="1:15" ht="14.1" customHeight="1" x14ac:dyDescent="0.2">
      <c r="A339" s="60">
        <v>37</v>
      </c>
      <c r="B339" s="41"/>
      <c r="C339" s="120"/>
      <c r="D339" s="81"/>
      <c r="E339" s="43"/>
      <c r="F339" s="85"/>
      <c r="G339" s="85"/>
      <c r="H339" s="104"/>
      <c r="I339" s="104"/>
      <c r="J339" s="73"/>
      <c r="K339" s="115"/>
      <c r="N339" s="74" t="s">
        <v>1045</v>
      </c>
      <c r="O339" s="74" t="e">
        <f>VLOOKUP(B339,#REF!,5,FALSE)</f>
        <v>#REF!</v>
      </c>
    </row>
    <row r="340" spans="1:15" ht="14.1" customHeight="1" x14ac:dyDescent="0.2">
      <c r="A340" s="60">
        <v>38</v>
      </c>
      <c r="B340" s="41"/>
      <c r="C340" s="120"/>
      <c r="D340" s="81"/>
      <c r="E340" s="43"/>
      <c r="F340" s="85"/>
      <c r="G340" s="85"/>
      <c r="H340" s="104"/>
      <c r="I340" s="104"/>
      <c r="J340" s="73"/>
      <c r="K340" s="115"/>
      <c r="N340" s="74" t="s">
        <v>1045</v>
      </c>
      <c r="O340" s="74" t="e">
        <f>VLOOKUP(B340,#REF!,5,FALSE)</f>
        <v>#REF!</v>
      </c>
    </row>
    <row r="341" spans="1:15" ht="14.1" customHeight="1" x14ac:dyDescent="0.2">
      <c r="A341" s="60">
        <v>39</v>
      </c>
      <c r="B341" s="41"/>
      <c r="C341" s="120"/>
      <c r="D341" s="81"/>
      <c r="E341" s="43"/>
      <c r="F341" s="85"/>
      <c r="G341" s="104"/>
      <c r="H341" s="104"/>
      <c r="I341" s="104"/>
      <c r="J341" s="73"/>
      <c r="K341" s="115"/>
      <c r="N341" s="74" t="s">
        <v>1045</v>
      </c>
      <c r="O341" s="74" t="e">
        <f>VLOOKUP(B341,#REF!,5,FALSE)</f>
        <v>#REF!</v>
      </c>
    </row>
    <row r="342" spans="1:15" ht="14.1" customHeight="1" x14ac:dyDescent="0.2">
      <c r="A342" s="60">
        <v>40</v>
      </c>
      <c r="B342" s="41"/>
      <c r="C342" s="120"/>
      <c r="D342" s="81"/>
      <c r="E342" s="43"/>
      <c r="F342" s="85"/>
      <c r="G342" s="86"/>
      <c r="H342" s="86"/>
      <c r="I342" s="104"/>
      <c r="J342" s="73"/>
      <c r="K342" s="115"/>
      <c r="N342" s="74" t="s">
        <v>1045</v>
      </c>
      <c r="O342" s="74" t="e">
        <f>VLOOKUP(B342,#REF!,5,FALSE)</f>
        <v>#REF!</v>
      </c>
    </row>
    <row r="343" spans="1:15" ht="14.1" customHeight="1" x14ac:dyDescent="0.2">
      <c r="A343" s="60"/>
      <c r="B343" s="116"/>
      <c r="C343" s="116"/>
      <c r="D343" s="44"/>
      <c r="E343" s="90"/>
      <c r="F343" s="104"/>
      <c r="G343" s="104"/>
      <c r="H343" s="60">
        <f>COUNTIF(H303:H337,"v")</f>
        <v>31</v>
      </c>
      <c r="I343" s="104"/>
      <c r="J343" s="73"/>
      <c r="K343" s="115"/>
      <c r="N343" s="74" t="s">
        <v>1045</v>
      </c>
      <c r="O343" s="74" t="e">
        <f>VLOOKUP(B343,#REF!,5,FALSE)</f>
        <v>#REF!</v>
      </c>
    </row>
    <row r="344" spans="1:15" ht="14.1" customHeight="1" x14ac:dyDescent="0.2">
      <c r="A344" s="60"/>
      <c r="B344" s="116"/>
      <c r="C344" s="116"/>
      <c r="D344" s="44"/>
      <c r="E344" s="117"/>
      <c r="F344" s="104"/>
      <c r="G344" s="104"/>
      <c r="H344" s="104"/>
      <c r="I344" s="104"/>
      <c r="J344" s="73"/>
      <c r="K344" s="115"/>
      <c r="N344" s="74" t="s">
        <v>1045</v>
      </c>
      <c r="O344" s="74" t="e">
        <f>VLOOKUP(B344,#REF!,5,FALSE)</f>
        <v>#REF!</v>
      </c>
    </row>
    <row r="345" spans="1:15" ht="14.1" customHeight="1" x14ac:dyDescent="0.2">
      <c r="A345" s="60"/>
      <c r="B345" s="116"/>
      <c r="C345" s="116"/>
      <c r="D345" s="44"/>
      <c r="E345" s="117"/>
      <c r="F345" s="104"/>
      <c r="G345" s="104"/>
      <c r="H345" s="104"/>
      <c r="I345" s="104"/>
      <c r="J345" s="73"/>
      <c r="K345" s="115"/>
      <c r="N345" s="74" t="s">
        <v>1045</v>
      </c>
      <c r="O345" s="74" t="e">
        <f>VLOOKUP(B345,#REF!,5,FALSE)</f>
        <v>#REF!</v>
      </c>
    </row>
    <row r="346" spans="1:15" ht="14.1" customHeight="1" x14ac:dyDescent="0.2">
      <c r="A346" s="60"/>
      <c r="B346" s="116"/>
      <c r="C346" s="116"/>
      <c r="D346" s="44"/>
      <c r="E346" s="117"/>
      <c r="F346" s="94"/>
      <c r="G346" s="94"/>
      <c r="H346" s="94"/>
      <c r="I346" s="94"/>
      <c r="J346" s="85"/>
      <c r="K346" s="85"/>
    </row>
    <row r="348" spans="1:15" x14ac:dyDescent="0.2">
      <c r="B348" s="95" t="s">
        <v>822</v>
      </c>
      <c r="C348" s="96">
        <f>COUNTIF(E303:E346,"L")</f>
        <v>17</v>
      </c>
      <c r="I348" s="97" t="s">
        <v>823</v>
      </c>
    </row>
    <row r="349" spans="1:15" x14ac:dyDescent="0.2">
      <c r="B349" s="95" t="s">
        <v>824</v>
      </c>
      <c r="C349" s="96">
        <f>COUNTIF(E303:E346,"P")</f>
        <v>18</v>
      </c>
      <c r="I349" s="97"/>
    </row>
    <row r="350" spans="1:15" x14ac:dyDescent="0.2">
      <c r="B350" s="95" t="s">
        <v>825</v>
      </c>
      <c r="C350" s="96">
        <f>SUM(C348:C349)</f>
        <v>35</v>
      </c>
      <c r="I350" s="97"/>
    </row>
    <row r="351" spans="1:15" x14ac:dyDescent="0.2">
      <c r="I351" s="97"/>
    </row>
    <row r="352" spans="1:15" x14ac:dyDescent="0.2">
      <c r="F352" s="121"/>
      <c r="G352" s="121"/>
      <c r="H352" s="121"/>
      <c r="I352" s="122" t="str">
        <f>VLOOKUP(B301,'[1]REKAP NEW'!$B$12:$F$40,5,FALSE)</f>
        <v>KI NARTO, S.PdI, M.M</v>
      </c>
      <c r="J352" s="121"/>
      <c r="K352" s="98"/>
    </row>
    <row r="353" spans="6:11" x14ac:dyDescent="0.2">
      <c r="F353" s="98"/>
      <c r="G353" s="98"/>
      <c r="H353" s="98"/>
      <c r="I353" s="98"/>
      <c r="J353" s="98"/>
      <c r="K353" s="98"/>
    </row>
    <row r="371" spans="1:15" ht="15.75" x14ac:dyDescent="0.25">
      <c r="A371" s="174" t="s">
        <v>736</v>
      </c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</row>
    <row r="372" spans="1:15" ht="15.75" x14ac:dyDescent="0.25">
      <c r="A372" s="175" t="s">
        <v>737</v>
      </c>
      <c r="B372" s="175"/>
      <c r="C372" s="175"/>
      <c r="D372" s="175"/>
      <c r="E372" s="175"/>
      <c r="F372" s="175"/>
      <c r="G372" s="175"/>
      <c r="H372" s="175"/>
      <c r="I372" s="175"/>
      <c r="J372" s="175"/>
      <c r="K372" s="175"/>
    </row>
    <row r="373" spans="1:15" ht="15.75" x14ac:dyDescent="0.25">
      <c r="A373" s="173" t="s">
        <v>734</v>
      </c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</row>
    <row r="374" spans="1:15" x14ac:dyDescent="0.2">
      <c r="A374" s="57" t="s">
        <v>1116</v>
      </c>
    </row>
    <row r="375" spans="1:15" x14ac:dyDescent="0.2">
      <c r="B375" s="59" t="s">
        <v>1117</v>
      </c>
    </row>
    <row r="376" spans="1:15" ht="27" customHeight="1" x14ac:dyDescent="0.2">
      <c r="A376" s="60" t="s">
        <v>9</v>
      </c>
      <c r="B376" s="61" t="s">
        <v>6</v>
      </c>
      <c r="C376" s="61" t="s">
        <v>14</v>
      </c>
      <c r="D376" s="60" t="s">
        <v>740</v>
      </c>
      <c r="E376" s="60" t="s">
        <v>741</v>
      </c>
      <c r="F376" s="60"/>
      <c r="G376" s="60"/>
      <c r="H376" s="63" t="s">
        <v>744</v>
      </c>
      <c r="I376" s="60"/>
      <c r="J376" s="60"/>
      <c r="K376" s="60"/>
      <c r="N376" s="64" t="s">
        <v>743</v>
      </c>
      <c r="O376" s="65" t="s">
        <v>745</v>
      </c>
    </row>
    <row r="377" spans="1:15" ht="14.1" customHeight="1" x14ac:dyDescent="0.2">
      <c r="A377" s="60">
        <v>1</v>
      </c>
      <c r="B377" s="67">
        <v>11647</v>
      </c>
      <c r="C377" s="68" t="s">
        <v>1118</v>
      </c>
      <c r="D377" s="11" t="s">
        <v>1119</v>
      </c>
      <c r="E377" s="43" t="s">
        <v>16</v>
      </c>
      <c r="F377" s="67" t="s">
        <v>754</v>
      </c>
      <c r="G377" s="10" t="s">
        <v>1117</v>
      </c>
      <c r="H377" s="70" t="str">
        <f>VLOOKUP(B377,'[1]KLS 7 New'!$B$8:$S$420,18,FALSE)</f>
        <v>V</v>
      </c>
      <c r="I377" s="41"/>
      <c r="J377" s="72"/>
      <c r="K377" s="115"/>
      <c r="N377" s="74" t="s">
        <v>1117</v>
      </c>
      <c r="O377" s="74" t="e">
        <f>VLOOKUP(B377,#REF!,5,FALSE)</f>
        <v>#REF!</v>
      </c>
    </row>
    <row r="378" spans="1:15" ht="14.1" customHeight="1" x14ac:dyDescent="0.2">
      <c r="A378" s="60">
        <v>2</v>
      </c>
      <c r="B378" s="67">
        <v>11613</v>
      </c>
      <c r="C378" s="68" t="s">
        <v>1120</v>
      </c>
      <c r="D378" s="11" t="s">
        <v>1121</v>
      </c>
      <c r="E378" s="69" t="s">
        <v>16</v>
      </c>
      <c r="F378" s="67" t="s">
        <v>748</v>
      </c>
      <c r="G378" s="10" t="s">
        <v>1117</v>
      </c>
      <c r="H378" s="70" t="str">
        <f>VLOOKUP(B378,'[1]KLS 7 New'!$B$8:$S$420,18,FALSE)</f>
        <v>V</v>
      </c>
      <c r="I378" s="71"/>
      <c r="J378" s="72"/>
      <c r="K378" s="115"/>
      <c r="N378" s="74" t="s">
        <v>1117</v>
      </c>
      <c r="O378" s="74" t="e">
        <f>VLOOKUP(B378,#REF!,5,FALSE)</f>
        <v>#REF!</v>
      </c>
    </row>
    <row r="379" spans="1:15" ht="14.1" customHeight="1" x14ac:dyDescent="0.2">
      <c r="A379" s="60">
        <v>3</v>
      </c>
      <c r="B379" s="67">
        <v>11651</v>
      </c>
      <c r="C379" s="68" t="s">
        <v>1122</v>
      </c>
      <c r="D379" s="11" t="s">
        <v>1123</v>
      </c>
      <c r="E379" s="69" t="s">
        <v>16</v>
      </c>
      <c r="F379" s="67" t="s">
        <v>754</v>
      </c>
      <c r="G379" s="10" t="s">
        <v>1117</v>
      </c>
      <c r="H379" s="70" t="str">
        <f>VLOOKUP(B379,'[1]KLS 7 New'!$B$8:$S$420,18,FALSE)</f>
        <v>V</v>
      </c>
      <c r="I379" s="71"/>
      <c r="J379" s="72"/>
      <c r="K379" s="115"/>
      <c r="N379" s="74" t="s">
        <v>1117</v>
      </c>
      <c r="O379" s="74" t="e">
        <f>VLOOKUP(B379,#REF!,5,FALSE)</f>
        <v>#REF!</v>
      </c>
    </row>
    <row r="380" spans="1:15" ht="14.1" customHeight="1" x14ac:dyDescent="0.2">
      <c r="A380" s="60">
        <v>4</v>
      </c>
      <c r="B380" s="67">
        <v>11687</v>
      </c>
      <c r="C380" s="68" t="s">
        <v>1124</v>
      </c>
      <c r="D380" s="11" t="s">
        <v>1125</v>
      </c>
      <c r="E380" s="69" t="s">
        <v>22</v>
      </c>
      <c r="F380" s="67" t="s">
        <v>757</v>
      </c>
      <c r="G380" s="10" t="s">
        <v>1117</v>
      </c>
      <c r="H380" s="70" t="str">
        <f>VLOOKUP(B380,'[1]KLS 7 New'!$B$8:$S$420,18,FALSE)</f>
        <v>V</v>
      </c>
      <c r="I380" s="71"/>
      <c r="J380" s="72"/>
      <c r="K380" s="115"/>
      <c r="N380" s="74" t="s">
        <v>1117</v>
      </c>
      <c r="O380" s="74" t="e">
        <f>VLOOKUP(B380,#REF!,5,FALSE)</f>
        <v>#REF!</v>
      </c>
    </row>
    <row r="381" spans="1:15" ht="14.1" customHeight="1" x14ac:dyDescent="0.2">
      <c r="A381" s="60">
        <v>5</v>
      </c>
      <c r="B381" s="67">
        <v>11688</v>
      </c>
      <c r="C381" s="68" t="s">
        <v>1126</v>
      </c>
      <c r="D381" s="11" t="s">
        <v>1127</v>
      </c>
      <c r="E381" s="69" t="s">
        <v>16</v>
      </c>
      <c r="F381" s="67" t="s">
        <v>757</v>
      </c>
      <c r="G381" s="10" t="s">
        <v>1117</v>
      </c>
      <c r="H381" s="70" t="str">
        <f>VLOOKUP(B381,'[1]KLS 7 New'!$B$8:$S$420,18,FALSE)</f>
        <v xml:space="preserve"> </v>
      </c>
      <c r="I381" s="71"/>
      <c r="J381" s="72"/>
      <c r="K381" s="115"/>
      <c r="N381" s="74" t="s">
        <v>1117</v>
      </c>
      <c r="O381" s="74" t="e">
        <f>VLOOKUP(B381,#REF!,5,FALSE)</f>
        <v>#REF!</v>
      </c>
    </row>
    <row r="382" spans="1:15" ht="14.1" customHeight="1" x14ac:dyDescent="0.2">
      <c r="A382" s="60">
        <v>6</v>
      </c>
      <c r="B382" s="67">
        <v>11582</v>
      </c>
      <c r="C382" s="100" t="s">
        <v>1128</v>
      </c>
      <c r="D382" s="11" t="s">
        <v>1129</v>
      </c>
      <c r="E382" s="69" t="s">
        <v>16</v>
      </c>
      <c r="F382" s="67" t="s">
        <v>830</v>
      </c>
      <c r="G382" s="10" t="s">
        <v>1117</v>
      </c>
      <c r="H382" s="70" t="str">
        <f>VLOOKUP(B382,'[1]KLS 7 New'!$B$8:$S$420,18,FALSE)</f>
        <v>V</v>
      </c>
      <c r="I382" s="71"/>
      <c r="J382" s="72"/>
      <c r="K382" s="115"/>
      <c r="N382" s="74" t="s">
        <v>1117</v>
      </c>
      <c r="O382" s="74" t="e">
        <f>VLOOKUP(B382,#REF!,5,FALSE)</f>
        <v>#REF!</v>
      </c>
    </row>
    <row r="383" spans="1:15" ht="14.1" customHeight="1" x14ac:dyDescent="0.2">
      <c r="A383" s="60">
        <v>7</v>
      </c>
      <c r="B383" s="67">
        <v>11583</v>
      </c>
      <c r="C383" s="100" t="s">
        <v>1130</v>
      </c>
      <c r="D383" s="11" t="s">
        <v>1131</v>
      </c>
      <c r="E383" s="69" t="s">
        <v>22</v>
      </c>
      <c r="F383" s="67" t="s">
        <v>830</v>
      </c>
      <c r="G383" s="10" t="s">
        <v>1117</v>
      </c>
      <c r="H383" s="70" t="str">
        <f>VLOOKUP(B383,'[1]KLS 7 New'!$B$8:$S$420,18,FALSE)</f>
        <v>V</v>
      </c>
      <c r="I383" s="71"/>
      <c r="J383" s="72"/>
      <c r="K383" s="115"/>
      <c r="N383" s="74" t="s">
        <v>1117</v>
      </c>
      <c r="O383" s="74" t="e">
        <f>VLOOKUP(B383,#REF!,5,FALSE)</f>
        <v>#REF!</v>
      </c>
    </row>
    <row r="384" spans="1:15" ht="14.1" customHeight="1" x14ac:dyDescent="0.2">
      <c r="A384" s="60">
        <v>8</v>
      </c>
      <c r="B384" s="67">
        <v>11654</v>
      </c>
      <c r="C384" s="68" t="s">
        <v>1132</v>
      </c>
      <c r="D384" s="11" t="s">
        <v>1133</v>
      </c>
      <c r="E384" s="43" t="s">
        <v>16</v>
      </c>
      <c r="F384" s="67" t="s">
        <v>754</v>
      </c>
      <c r="G384" s="10" t="s">
        <v>1117</v>
      </c>
      <c r="H384" s="70" t="str">
        <f>VLOOKUP(B384,'[1]KLS 7 New'!$B$8:$S$420,18,FALSE)</f>
        <v xml:space="preserve"> </v>
      </c>
      <c r="I384" s="71"/>
      <c r="J384" s="72"/>
      <c r="K384" s="115"/>
      <c r="N384" s="74" t="s">
        <v>1117</v>
      </c>
      <c r="O384" s="74" t="e">
        <f>VLOOKUP(B384,#REF!,5,FALSE)</f>
        <v>#REF!</v>
      </c>
    </row>
    <row r="385" spans="1:15" ht="14.1" customHeight="1" x14ac:dyDescent="0.2">
      <c r="A385" s="60">
        <v>9</v>
      </c>
      <c r="B385" s="67">
        <v>11619</v>
      </c>
      <c r="C385" s="68" t="s">
        <v>1134</v>
      </c>
      <c r="D385" s="11" t="s">
        <v>1135</v>
      </c>
      <c r="E385" s="69" t="s">
        <v>22</v>
      </c>
      <c r="F385" s="67" t="s">
        <v>748</v>
      </c>
      <c r="G385" s="10" t="s">
        <v>1117</v>
      </c>
      <c r="H385" s="70" t="str">
        <f>VLOOKUP(B385,'[1]KLS 7 New'!$B$8:$S$420,18,FALSE)</f>
        <v>V</v>
      </c>
      <c r="I385" s="71"/>
      <c r="J385" s="72"/>
      <c r="K385" s="115"/>
      <c r="N385" s="74" t="s">
        <v>1117</v>
      </c>
      <c r="O385" s="74" t="e">
        <f>VLOOKUP(B385,#REF!,5,FALSE)</f>
        <v>#REF!</v>
      </c>
    </row>
    <row r="386" spans="1:15" ht="14.1" customHeight="1" x14ac:dyDescent="0.2">
      <c r="A386" s="60">
        <v>10</v>
      </c>
      <c r="B386" s="67">
        <v>11725</v>
      </c>
      <c r="C386" s="68" t="s">
        <v>1136</v>
      </c>
      <c r="D386" s="11" t="s">
        <v>1137</v>
      </c>
      <c r="E386" s="69" t="s">
        <v>16</v>
      </c>
      <c r="F386" s="67" t="s">
        <v>751</v>
      </c>
      <c r="G386" s="10" t="s">
        <v>1117</v>
      </c>
      <c r="H386" s="70" t="str">
        <f>VLOOKUP(B386,'[1]KLS 7 New'!$B$8:$S$420,18,FALSE)</f>
        <v>V</v>
      </c>
      <c r="I386" s="71"/>
      <c r="J386" s="72"/>
      <c r="K386" s="115"/>
      <c r="N386" s="74" t="s">
        <v>1117</v>
      </c>
      <c r="O386" s="74" t="e">
        <f>VLOOKUP(B386,#REF!,5,FALSE)</f>
        <v>#REF!</v>
      </c>
    </row>
    <row r="387" spans="1:15" ht="14.1" customHeight="1" x14ac:dyDescent="0.2">
      <c r="A387" s="60">
        <v>11</v>
      </c>
      <c r="B387" s="67">
        <v>11726</v>
      </c>
      <c r="C387" s="68" t="s">
        <v>1138</v>
      </c>
      <c r="D387" s="11" t="s">
        <v>1139</v>
      </c>
      <c r="E387" s="69" t="s">
        <v>22</v>
      </c>
      <c r="F387" s="67" t="s">
        <v>751</v>
      </c>
      <c r="G387" s="10" t="s">
        <v>1117</v>
      </c>
      <c r="H387" s="70" t="str">
        <f>VLOOKUP(B387,'[1]KLS 7 New'!$B$8:$S$420,18,FALSE)</f>
        <v xml:space="preserve"> </v>
      </c>
      <c r="I387" s="71"/>
      <c r="J387" s="72"/>
      <c r="K387" s="115"/>
      <c r="N387" s="74" t="s">
        <v>1117</v>
      </c>
      <c r="O387" s="74" t="e">
        <f>VLOOKUP(B387,#REF!,5,FALSE)</f>
        <v>#REF!</v>
      </c>
    </row>
    <row r="388" spans="1:15" ht="14.1" customHeight="1" x14ac:dyDescent="0.2">
      <c r="A388" s="60">
        <v>12</v>
      </c>
      <c r="B388" s="10">
        <v>11789</v>
      </c>
      <c r="C388" s="41">
        <v>3080544583</v>
      </c>
      <c r="D388" s="11" t="s">
        <v>1140</v>
      </c>
      <c r="E388" s="43" t="s">
        <v>22</v>
      </c>
      <c r="F388" s="85" t="s">
        <v>751</v>
      </c>
      <c r="G388" s="10" t="s">
        <v>1117</v>
      </c>
      <c r="H388" s="70" t="str">
        <f>VLOOKUP(B388,'[1]KLS 7 New'!$B$8:$S$420,18,FALSE)</f>
        <v>V</v>
      </c>
      <c r="I388" s="71"/>
      <c r="J388" s="72"/>
      <c r="K388" s="115"/>
      <c r="N388" s="74" t="s">
        <v>1117</v>
      </c>
      <c r="O388" s="74" t="e">
        <f>VLOOKUP(B388,#REF!,5,FALSE)</f>
        <v>#REF!</v>
      </c>
    </row>
    <row r="389" spans="1:15" ht="14.1" customHeight="1" x14ac:dyDescent="0.2">
      <c r="A389" s="60">
        <v>13</v>
      </c>
      <c r="B389" s="67">
        <v>11658</v>
      </c>
      <c r="C389" s="68" t="s">
        <v>1141</v>
      </c>
      <c r="D389" s="11" t="s">
        <v>1142</v>
      </c>
      <c r="E389" s="69" t="s">
        <v>22</v>
      </c>
      <c r="F389" s="67" t="s">
        <v>754</v>
      </c>
      <c r="G389" s="10" t="s">
        <v>1117</v>
      </c>
      <c r="H389" s="70" t="str">
        <f>VLOOKUP(B389,'[1]KLS 7 New'!$B$8:$S$420,18,FALSE)</f>
        <v>V</v>
      </c>
      <c r="I389" s="71"/>
      <c r="J389" s="72"/>
      <c r="K389" s="115"/>
      <c r="N389" s="74" t="s">
        <v>1117</v>
      </c>
      <c r="O389" s="74" t="e">
        <f>VLOOKUP(B389,#REF!,5,FALSE)</f>
        <v>#REF!</v>
      </c>
    </row>
    <row r="390" spans="1:15" ht="14.1" customHeight="1" x14ac:dyDescent="0.2">
      <c r="A390" s="60">
        <v>14</v>
      </c>
      <c r="B390" s="67">
        <v>11623</v>
      </c>
      <c r="C390" s="68" t="s">
        <v>1143</v>
      </c>
      <c r="D390" s="11" t="s">
        <v>1144</v>
      </c>
      <c r="E390" s="69" t="s">
        <v>16</v>
      </c>
      <c r="F390" s="67" t="s">
        <v>748</v>
      </c>
      <c r="G390" s="10" t="s">
        <v>1117</v>
      </c>
      <c r="H390" s="70" t="str">
        <f>VLOOKUP(B390,'[1]KLS 7 New'!$B$8:$S$420,18,FALSE)</f>
        <v>V</v>
      </c>
      <c r="I390" s="71"/>
      <c r="J390" s="72"/>
      <c r="K390" s="115"/>
      <c r="N390" s="74" t="s">
        <v>1117</v>
      </c>
      <c r="O390" s="74" t="e">
        <f>VLOOKUP(B390,#REF!,5,FALSE)</f>
        <v>#REF!</v>
      </c>
    </row>
    <row r="391" spans="1:15" ht="14.1" customHeight="1" x14ac:dyDescent="0.2">
      <c r="A391" s="60">
        <v>15</v>
      </c>
      <c r="B391" s="67">
        <v>11697</v>
      </c>
      <c r="C391" s="68" t="s">
        <v>1145</v>
      </c>
      <c r="D391" s="11" t="s">
        <v>1146</v>
      </c>
      <c r="E391" s="69" t="s">
        <v>22</v>
      </c>
      <c r="F391" s="67" t="s">
        <v>757</v>
      </c>
      <c r="G391" s="10" t="s">
        <v>1117</v>
      </c>
      <c r="H391" s="70" t="str">
        <f>VLOOKUP(B391,'[1]KLS 7 New'!$B$8:$S$420,18,FALSE)</f>
        <v>V</v>
      </c>
      <c r="I391" s="41"/>
      <c r="J391" s="72"/>
      <c r="K391" s="115"/>
      <c r="N391" s="74" t="s">
        <v>1117</v>
      </c>
      <c r="O391" s="74" t="e">
        <f>VLOOKUP(B391,#REF!,5,FALSE)</f>
        <v>#REF!</v>
      </c>
    </row>
    <row r="392" spans="1:15" ht="14.1" customHeight="1" x14ac:dyDescent="0.2">
      <c r="A392" s="60">
        <v>16</v>
      </c>
      <c r="B392" s="67">
        <v>11732</v>
      </c>
      <c r="C392" s="68" t="s">
        <v>1147</v>
      </c>
      <c r="D392" s="11" t="s">
        <v>1148</v>
      </c>
      <c r="E392" s="69" t="s">
        <v>16</v>
      </c>
      <c r="F392" s="67" t="s">
        <v>751</v>
      </c>
      <c r="G392" s="10" t="s">
        <v>1117</v>
      </c>
      <c r="H392" s="70" t="str">
        <f>VLOOKUP(B392,'[1]KLS 7 New'!$B$8:$S$420,18,FALSE)</f>
        <v xml:space="preserve"> </v>
      </c>
      <c r="I392" s="71"/>
      <c r="J392" s="72"/>
      <c r="K392" s="115"/>
      <c r="N392" s="74" t="s">
        <v>1117</v>
      </c>
      <c r="O392" s="74" t="e">
        <f>VLOOKUP(B392,#REF!,5,FALSE)</f>
        <v>#REF!</v>
      </c>
    </row>
    <row r="393" spans="1:15" ht="14.1" customHeight="1" x14ac:dyDescent="0.2">
      <c r="A393" s="60">
        <v>17</v>
      </c>
      <c r="B393" s="67">
        <v>11591</v>
      </c>
      <c r="C393" s="100" t="s">
        <v>1149</v>
      </c>
      <c r="D393" s="11" t="s">
        <v>1150</v>
      </c>
      <c r="E393" s="69" t="s">
        <v>16</v>
      </c>
      <c r="F393" s="67" t="s">
        <v>830</v>
      </c>
      <c r="G393" s="10" t="s">
        <v>1117</v>
      </c>
      <c r="H393" s="70" t="str">
        <f>VLOOKUP(B393,'[1]KLS 7 New'!$B$8:$S$420,18,FALSE)</f>
        <v>V</v>
      </c>
      <c r="I393" s="71"/>
      <c r="J393" s="72"/>
      <c r="K393" s="115"/>
      <c r="N393" s="74" t="s">
        <v>1117</v>
      </c>
      <c r="O393" s="74" t="e">
        <f>VLOOKUP(B393,#REF!,5,FALSE)</f>
        <v>#REF!</v>
      </c>
    </row>
    <row r="394" spans="1:15" ht="14.1" customHeight="1" x14ac:dyDescent="0.2">
      <c r="A394" s="60">
        <v>18</v>
      </c>
      <c r="B394" s="67">
        <v>11663</v>
      </c>
      <c r="C394" s="68" t="s">
        <v>1151</v>
      </c>
      <c r="D394" s="11" t="s">
        <v>1152</v>
      </c>
      <c r="E394" s="69" t="s">
        <v>16</v>
      </c>
      <c r="F394" s="67" t="s">
        <v>754</v>
      </c>
      <c r="G394" s="10" t="s">
        <v>1117</v>
      </c>
      <c r="H394" s="70" t="str">
        <f>VLOOKUP(B394,'[1]KLS 7 New'!$B$8:$S$420,18,FALSE)</f>
        <v>V</v>
      </c>
      <c r="I394" s="71"/>
      <c r="J394" s="72"/>
      <c r="K394" s="115"/>
      <c r="N394" s="74" t="s">
        <v>1117</v>
      </c>
      <c r="O394" s="74" t="e">
        <f>VLOOKUP(B394,#REF!,5,FALSE)</f>
        <v>#REF!</v>
      </c>
    </row>
    <row r="395" spans="1:15" ht="14.1" customHeight="1" x14ac:dyDescent="0.2">
      <c r="A395" s="60">
        <v>19</v>
      </c>
      <c r="B395" s="67">
        <v>11699</v>
      </c>
      <c r="C395" s="68" t="s">
        <v>1153</v>
      </c>
      <c r="D395" s="11" t="s">
        <v>1154</v>
      </c>
      <c r="E395" s="69" t="s">
        <v>16</v>
      </c>
      <c r="F395" s="67" t="s">
        <v>757</v>
      </c>
      <c r="G395" s="10" t="s">
        <v>1117</v>
      </c>
      <c r="H395" s="70" t="str">
        <f>VLOOKUP(B395,'[1]KLS 7 New'!$B$8:$S$420,18,FALSE)</f>
        <v>V</v>
      </c>
      <c r="I395" s="71"/>
      <c r="J395" s="72"/>
      <c r="K395" s="115"/>
      <c r="N395" s="74" t="s">
        <v>1117</v>
      </c>
      <c r="O395" s="74" t="e">
        <f>VLOOKUP(B395,#REF!,5,FALSE)</f>
        <v>#REF!</v>
      </c>
    </row>
    <row r="396" spans="1:15" ht="14.1" customHeight="1" x14ac:dyDescent="0.2">
      <c r="A396" s="60">
        <v>20</v>
      </c>
      <c r="B396" s="67">
        <v>11594</v>
      </c>
      <c r="C396" s="100" t="s">
        <v>1155</v>
      </c>
      <c r="D396" s="11" t="s">
        <v>1156</v>
      </c>
      <c r="E396" s="69" t="s">
        <v>22</v>
      </c>
      <c r="F396" s="67" t="s">
        <v>830</v>
      </c>
      <c r="G396" s="10" t="s">
        <v>1117</v>
      </c>
      <c r="H396" s="70" t="str">
        <f>VLOOKUP(B396,'[1]KLS 7 New'!$B$8:$S$420,18,FALSE)</f>
        <v>V</v>
      </c>
      <c r="I396" s="71"/>
      <c r="J396" s="72"/>
      <c r="K396" s="115"/>
      <c r="N396" s="74" t="s">
        <v>1117</v>
      </c>
      <c r="O396" s="74" t="e">
        <f>VLOOKUP(B396,#REF!,5,FALSE)</f>
        <v>#REF!</v>
      </c>
    </row>
    <row r="397" spans="1:15" ht="14.1" customHeight="1" x14ac:dyDescent="0.2">
      <c r="A397" s="60">
        <v>21</v>
      </c>
      <c r="B397" s="67">
        <v>11737</v>
      </c>
      <c r="C397" s="68" t="s">
        <v>1157</v>
      </c>
      <c r="D397" s="11" t="s">
        <v>1158</v>
      </c>
      <c r="E397" s="69" t="s">
        <v>22</v>
      </c>
      <c r="F397" s="67" t="s">
        <v>751</v>
      </c>
      <c r="G397" s="10" t="s">
        <v>1117</v>
      </c>
      <c r="H397" s="70" t="str">
        <f>VLOOKUP(B397,'[1]KLS 7 New'!$B$8:$S$420,18,FALSE)</f>
        <v>V</v>
      </c>
      <c r="I397" s="71"/>
      <c r="J397" s="72"/>
      <c r="K397" s="115"/>
      <c r="N397" s="74" t="s">
        <v>1117</v>
      </c>
      <c r="O397" s="74" t="e">
        <f>VLOOKUP(B397,#REF!,5,FALSE)</f>
        <v>#REF!</v>
      </c>
    </row>
    <row r="398" spans="1:15" ht="14.1" customHeight="1" x14ac:dyDescent="0.2">
      <c r="A398" s="60">
        <v>22</v>
      </c>
      <c r="B398" s="67">
        <v>11704</v>
      </c>
      <c r="C398" s="68" t="s">
        <v>1159</v>
      </c>
      <c r="D398" s="11" t="s">
        <v>1160</v>
      </c>
      <c r="E398" s="69" t="s">
        <v>22</v>
      </c>
      <c r="F398" s="67" t="s">
        <v>757</v>
      </c>
      <c r="G398" s="10" t="s">
        <v>1117</v>
      </c>
      <c r="H398" s="70" t="str">
        <f>VLOOKUP(B398,'[1]KLS 7 New'!$B$8:$S$420,18,FALSE)</f>
        <v>V</v>
      </c>
      <c r="I398" s="71"/>
      <c r="J398" s="72"/>
      <c r="K398" s="115"/>
      <c r="N398" s="74" t="s">
        <v>1117</v>
      </c>
      <c r="O398" s="74" t="e">
        <f>VLOOKUP(B398,#REF!,5,FALSE)</f>
        <v>#REF!</v>
      </c>
    </row>
    <row r="399" spans="1:15" ht="14.1" customHeight="1" x14ac:dyDescent="0.2">
      <c r="A399" s="60">
        <v>23</v>
      </c>
      <c r="B399" s="67">
        <v>11667</v>
      </c>
      <c r="C399" s="68" t="s">
        <v>1161</v>
      </c>
      <c r="D399" s="11" t="s">
        <v>1162</v>
      </c>
      <c r="E399" s="69" t="s">
        <v>22</v>
      </c>
      <c r="F399" s="67" t="s">
        <v>754</v>
      </c>
      <c r="G399" s="10" t="s">
        <v>1117</v>
      </c>
      <c r="H399" s="70" t="str">
        <f>VLOOKUP(B399,'[1]KLS 7 New'!$B$8:$S$420,18,FALSE)</f>
        <v>V</v>
      </c>
      <c r="I399" s="71"/>
      <c r="J399" s="72"/>
      <c r="K399" s="115"/>
      <c r="N399" s="74" t="s">
        <v>1117</v>
      </c>
      <c r="O399" s="74" t="e">
        <f>VLOOKUP(B399,#REF!,5,FALSE)</f>
        <v>#REF!</v>
      </c>
    </row>
    <row r="400" spans="1:15" ht="14.1" customHeight="1" x14ac:dyDescent="0.2">
      <c r="A400" s="60">
        <v>24</v>
      </c>
      <c r="B400" s="67">
        <v>11634</v>
      </c>
      <c r="C400" s="68" t="s">
        <v>1163</v>
      </c>
      <c r="D400" s="11" t="s">
        <v>1164</v>
      </c>
      <c r="E400" s="69" t="s">
        <v>16</v>
      </c>
      <c r="F400" s="67" t="s">
        <v>748</v>
      </c>
      <c r="G400" s="10" t="s">
        <v>1117</v>
      </c>
      <c r="H400" s="70" t="str">
        <f>VLOOKUP(B400,'[1]KLS 7 New'!$B$8:$S$420,18,FALSE)</f>
        <v>V</v>
      </c>
      <c r="I400" s="71"/>
      <c r="J400" s="72"/>
      <c r="K400" s="115"/>
      <c r="N400" s="74" t="s">
        <v>1117</v>
      </c>
      <c r="O400" s="74" t="e">
        <f>VLOOKUP(B400,#REF!,5,FALSE)</f>
        <v>#REF!</v>
      </c>
    </row>
    <row r="401" spans="1:15" ht="14.1" customHeight="1" x14ac:dyDescent="0.2">
      <c r="A401" s="60">
        <v>25</v>
      </c>
      <c r="B401" s="67">
        <v>11636</v>
      </c>
      <c r="C401" s="68" t="s">
        <v>1165</v>
      </c>
      <c r="D401" s="11" t="s">
        <v>1166</v>
      </c>
      <c r="E401" s="69" t="s">
        <v>22</v>
      </c>
      <c r="F401" s="67" t="s">
        <v>748</v>
      </c>
      <c r="G401" s="10" t="s">
        <v>1117</v>
      </c>
      <c r="H401" s="70" t="str">
        <f>VLOOKUP(B401,'[1]KLS 7 New'!$B$8:$S$420,18,FALSE)</f>
        <v>V</v>
      </c>
      <c r="I401" s="71"/>
      <c r="J401" s="72"/>
      <c r="K401" s="115"/>
      <c r="N401" s="74" t="s">
        <v>1117</v>
      </c>
      <c r="O401" s="74" t="e">
        <f>VLOOKUP(B401,#REF!,5,FALSE)</f>
        <v>#REF!</v>
      </c>
    </row>
    <row r="402" spans="1:15" ht="14.1" customHeight="1" x14ac:dyDescent="0.2">
      <c r="A402" s="60">
        <v>26</v>
      </c>
      <c r="B402" s="67">
        <v>11602</v>
      </c>
      <c r="C402" s="100" t="s">
        <v>1167</v>
      </c>
      <c r="D402" s="11" t="s">
        <v>1168</v>
      </c>
      <c r="E402" s="69" t="s">
        <v>22</v>
      </c>
      <c r="F402" s="67" t="s">
        <v>830</v>
      </c>
      <c r="G402" s="10" t="s">
        <v>1117</v>
      </c>
      <c r="H402" s="70" t="str">
        <f>VLOOKUP(B402,'[1]KLS 7 New'!$B$8:$S$420,18,FALSE)</f>
        <v xml:space="preserve"> </v>
      </c>
      <c r="I402" s="71"/>
      <c r="J402" s="72"/>
      <c r="K402" s="115"/>
      <c r="N402" s="74" t="s">
        <v>1117</v>
      </c>
      <c r="O402" s="74" t="e">
        <f>VLOOKUP(B402,#REF!,5,FALSE)</f>
        <v>#REF!</v>
      </c>
    </row>
    <row r="403" spans="1:15" ht="14.1" customHeight="1" x14ac:dyDescent="0.2">
      <c r="A403" s="60">
        <v>27</v>
      </c>
      <c r="B403" s="67">
        <v>11638</v>
      </c>
      <c r="C403" s="68" t="s">
        <v>1169</v>
      </c>
      <c r="D403" s="11" t="s">
        <v>1170</v>
      </c>
      <c r="E403" s="69" t="s">
        <v>22</v>
      </c>
      <c r="F403" s="67" t="s">
        <v>748</v>
      </c>
      <c r="G403" s="10" t="s">
        <v>1117</v>
      </c>
      <c r="H403" s="70" t="str">
        <f>VLOOKUP(B403,'[1]KLS 7 New'!$B$8:$S$420,18,FALSE)</f>
        <v xml:space="preserve"> </v>
      </c>
      <c r="I403" s="71"/>
      <c r="J403" s="72"/>
      <c r="K403" s="115"/>
      <c r="N403" s="74" t="s">
        <v>1117</v>
      </c>
      <c r="O403" s="74" t="e">
        <f>VLOOKUP(B403,#REF!,5,FALSE)</f>
        <v>#REF!</v>
      </c>
    </row>
    <row r="404" spans="1:15" ht="14.1" customHeight="1" x14ac:dyDescent="0.2">
      <c r="A404" s="60">
        <v>28</v>
      </c>
      <c r="B404" s="67">
        <v>11745</v>
      </c>
      <c r="C404" s="68" t="s">
        <v>1171</v>
      </c>
      <c r="D404" s="11" t="s">
        <v>1172</v>
      </c>
      <c r="E404" s="69" t="s">
        <v>22</v>
      </c>
      <c r="F404" s="67" t="s">
        <v>751</v>
      </c>
      <c r="G404" s="10" t="s">
        <v>1117</v>
      </c>
      <c r="H404" s="70" t="str">
        <f>VLOOKUP(B404,'[1]KLS 7 New'!$B$8:$S$420,18,FALSE)</f>
        <v>V</v>
      </c>
      <c r="I404" s="71"/>
      <c r="J404" s="72"/>
      <c r="K404" s="115"/>
      <c r="N404" s="74" t="s">
        <v>1117</v>
      </c>
      <c r="O404" s="74" t="e">
        <f>VLOOKUP(B404,#REF!,5,FALSE)</f>
        <v>#REF!</v>
      </c>
    </row>
    <row r="405" spans="1:15" ht="14.1" customHeight="1" x14ac:dyDescent="0.2">
      <c r="A405" s="60">
        <v>29</v>
      </c>
      <c r="B405" s="67">
        <v>11604</v>
      </c>
      <c r="C405" s="100" t="s">
        <v>1173</v>
      </c>
      <c r="D405" s="11" t="s">
        <v>1174</v>
      </c>
      <c r="E405" s="69" t="s">
        <v>16</v>
      </c>
      <c r="F405" s="67" t="s">
        <v>830</v>
      </c>
      <c r="G405" s="10" t="s">
        <v>1117</v>
      </c>
      <c r="H405" s="70" t="str">
        <f>VLOOKUP(B405,'[1]KLS 7 New'!$B$8:$S$420,18,FALSE)</f>
        <v>V</v>
      </c>
      <c r="I405" s="71"/>
      <c r="J405" s="72"/>
      <c r="K405" s="115"/>
      <c r="N405" s="74" t="s">
        <v>1117</v>
      </c>
      <c r="O405" s="74" t="e">
        <f>VLOOKUP(B405,#REF!,5,FALSE)</f>
        <v>#REF!</v>
      </c>
    </row>
    <row r="406" spans="1:15" ht="14.1" customHeight="1" x14ac:dyDescent="0.2">
      <c r="A406" s="60">
        <v>30</v>
      </c>
      <c r="B406" s="67">
        <v>11711</v>
      </c>
      <c r="C406" s="68" t="s">
        <v>1175</v>
      </c>
      <c r="D406" s="11" t="s">
        <v>1176</v>
      </c>
      <c r="E406" s="69" t="s">
        <v>16</v>
      </c>
      <c r="F406" s="67" t="s">
        <v>757</v>
      </c>
      <c r="G406" s="10" t="s">
        <v>1117</v>
      </c>
      <c r="H406" s="70" t="str">
        <f>VLOOKUP(B406,'[1]KLS 7 New'!$B$8:$S$420,18,FALSE)</f>
        <v>V</v>
      </c>
      <c r="I406" s="71"/>
      <c r="J406" s="72"/>
      <c r="K406" s="115"/>
      <c r="N406" s="74" t="s">
        <v>1117</v>
      </c>
      <c r="O406" s="74" t="e">
        <f>VLOOKUP(B406,#REF!,5,FALSE)</f>
        <v>#REF!</v>
      </c>
    </row>
    <row r="407" spans="1:15" ht="14.1" customHeight="1" x14ac:dyDescent="0.2">
      <c r="A407" s="60">
        <v>31</v>
      </c>
      <c r="B407" s="67">
        <v>11676</v>
      </c>
      <c r="C407" s="68" t="s">
        <v>1177</v>
      </c>
      <c r="D407" s="11" t="s">
        <v>1178</v>
      </c>
      <c r="E407" s="69" t="s">
        <v>16</v>
      </c>
      <c r="F407" s="67" t="s">
        <v>754</v>
      </c>
      <c r="G407" s="10" t="s">
        <v>1117</v>
      </c>
      <c r="H407" s="70" t="str">
        <f>VLOOKUP(B407,'[1]KLS 7 New'!$B$8:$S$420,18,FALSE)</f>
        <v>V</v>
      </c>
      <c r="I407" s="71"/>
      <c r="J407" s="72"/>
      <c r="K407" s="115"/>
      <c r="N407" s="74" t="s">
        <v>1117</v>
      </c>
      <c r="O407" s="74" t="e">
        <f>VLOOKUP(B407,#REF!,5,FALSE)</f>
        <v>#REF!</v>
      </c>
    </row>
    <row r="408" spans="1:15" ht="14.1" customHeight="1" x14ac:dyDescent="0.2">
      <c r="A408" s="60">
        <v>32</v>
      </c>
      <c r="B408" s="67">
        <v>11714</v>
      </c>
      <c r="C408" s="68" t="s">
        <v>1179</v>
      </c>
      <c r="D408" s="11" t="s">
        <v>1180</v>
      </c>
      <c r="E408" s="69" t="s">
        <v>22</v>
      </c>
      <c r="F408" s="67" t="s">
        <v>757</v>
      </c>
      <c r="G408" s="10" t="s">
        <v>1117</v>
      </c>
      <c r="H408" s="70" t="str">
        <f>VLOOKUP(B408,'[1]KLS 7 New'!$B$8:$S$420,18,FALSE)</f>
        <v>V</v>
      </c>
      <c r="I408" s="71"/>
      <c r="J408" s="72"/>
      <c r="K408" s="115"/>
      <c r="N408" s="74" t="s">
        <v>1117</v>
      </c>
      <c r="O408" s="74" t="e">
        <f>VLOOKUP(B408,#REF!,5,FALSE)</f>
        <v>#REF!</v>
      </c>
    </row>
    <row r="409" spans="1:15" ht="14.1" customHeight="1" x14ac:dyDescent="0.2">
      <c r="A409" s="60">
        <v>33</v>
      </c>
      <c r="B409" s="67">
        <v>11643</v>
      </c>
      <c r="C409" s="68" t="s">
        <v>1181</v>
      </c>
      <c r="D409" s="11" t="s">
        <v>1182</v>
      </c>
      <c r="E409" s="69" t="s">
        <v>16</v>
      </c>
      <c r="F409" s="67" t="s">
        <v>748</v>
      </c>
      <c r="G409" s="10" t="s">
        <v>1117</v>
      </c>
      <c r="H409" s="70" t="str">
        <f>VLOOKUP(B409,'[1]KLS 7 New'!$B$8:$S$420,18,FALSE)</f>
        <v>V</v>
      </c>
      <c r="I409" s="71"/>
      <c r="J409" s="72"/>
      <c r="K409" s="115"/>
      <c r="N409" s="74" t="s">
        <v>1117</v>
      </c>
      <c r="O409" s="74" t="e">
        <f>VLOOKUP(B409,#REF!,5,FALSE)</f>
        <v>#REF!</v>
      </c>
    </row>
    <row r="410" spans="1:15" ht="14.1" customHeight="1" x14ac:dyDescent="0.2">
      <c r="A410" s="60">
        <v>34</v>
      </c>
      <c r="B410" s="79">
        <v>11680</v>
      </c>
      <c r="C410" s="80" t="s">
        <v>1183</v>
      </c>
      <c r="D410" s="11" t="s">
        <v>1184</v>
      </c>
      <c r="E410" s="69" t="s">
        <v>22</v>
      </c>
      <c r="F410" s="67" t="s">
        <v>754</v>
      </c>
      <c r="G410" s="10" t="s">
        <v>1117</v>
      </c>
      <c r="H410" s="70" t="str">
        <f>VLOOKUP(B410,'[1]KLS 7 New'!$B$8:$S$420,18,FALSE)</f>
        <v>V</v>
      </c>
      <c r="I410" s="71"/>
      <c r="J410" s="83"/>
      <c r="K410" s="115"/>
      <c r="N410" s="74" t="s">
        <v>1117</v>
      </c>
      <c r="O410" s="74" t="e">
        <f>VLOOKUP(B410,#REF!,5,FALSE)</f>
        <v>#REF!</v>
      </c>
    </row>
    <row r="411" spans="1:15" ht="14.1" customHeight="1" x14ac:dyDescent="0.2">
      <c r="A411" s="60">
        <v>35</v>
      </c>
      <c r="B411" s="159">
        <v>11788</v>
      </c>
      <c r="C411" s="159"/>
      <c r="D411" s="160" t="s">
        <v>1751</v>
      </c>
      <c r="E411" s="161" t="s">
        <v>22</v>
      </c>
      <c r="F411" s="162" t="s">
        <v>754</v>
      </c>
      <c r="G411" s="10" t="s">
        <v>1117</v>
      </c>
      <c r="H411" s="70" t="str">
        <f>VLOOKUP(B411,'[1]KLS 7 New'!$B$8:$S$420,18,FALSE)</f>
        <v xml:space="preserve"> </v>
      </c>
      <c r="I411" s="82"/>
      <c r="J411" s="83"/>
      <c r="K411" s="115"/>
      <c r="N411" s="74" t="s">
        <v>1117</v>
      </c>
      <c r="O411" s="74" t="e">
        <f>VLOOKUP(B411,#REF!,5,FALSE)</f>
        <v>#REF!</v>
      </c>
    </row>
    <row r="412" spans="1:15" ht="14.1" customHeight="1" x14ac:dyDescent="0.2">
      <c r="A412" s="60">
        <v>36</v>
      </c>
      <c r="B412" s="41"/>
      <c r="C412" s="41"/>
      <c r="D412" s="81"/>
      <c r="E412" s="43"/>
      <c r="F412" s="85"/>
      <c r="G412" s="85"/>
      <c r="H412" s="104"/>
      <c r="I412" s="104"/>
      <c r="J412" s="73"/>
      <c r="K412" s="115"/>
      <c r="N412" s="74" t="s">
        <v>1117</v>
      </c>
      <c r="O412" s="74" t="e">
        <f>VLOOKUP(B412,#REF!,5,FALSE)</f>
        <v>#REF!</v>
      </c>
    </row>
    <row r="413" spans="1:15" ht="14.1" customHeight="1" x14ac:dyDescent="0.2">
      <c r="A413" s="60">
        <v>37</v>
      </c>
      <c r="B413" s="41"/>
      <c r="C413" s="41"/>
      <c r="D413" s="81"/>
      <c r="E413" s="43"/>
      <c r="F413" s="85"/>
      <c r="G413" s="85"/>
      <c r="H413" s="104"/>
      <c r="I413" s="104"/>
      <c r="J413" s="73"/>
      <c r="K413" s="115"/>
      <c r="N413" s="74" t="s">
        <v>1117</v>
      </c>
      <c r="O413" s="74" t="e">
        <f>VLOOKUP(B413,#REF!,5,FALSE)</f>
        <v>#REF!</v>
      </c>
    </row>
    <row r="414" spans="1:15" ht="14.1" customHeight="1" x14ac:dyDescent="0.2">
      <c r="A414" s="60">
        <v>38</v>
      </c>
      <c r="B414" s="41"/>
      <c r="C414" s="41"/>
      <c r="D414" s="81"/>
      <c r="E414" s="43"/>
      <c r="F414" s="85"/>
      <c r="G414" s="85"/>
      <c r="H414" s="104"/>
      <c r="I414" s="104"/>
      <c r="J414" s="73"/>
      <c r="K414" s="115"/>
      <c r="N414" s="74" t="s">
        <v>1117</v>
      </c>
      <c r="O414" s="74" t="e">
        <f>VLOOKUP(B414,#REF!,5,FALSE)</f>
        <v>#REF!</v>
      </c>
    </row>
    <row r="415" spans="1:15" ht="14.1" customHeight="1" x14ac:dyDescent="0.2">
      <c r="A415" s="60">
        <v>39</v>
      </c>
      <c r="B415" s="41"/>
      <c r="C415" s="41"/>
      <c r="D415" s="81"/>
      <c r="E415" s="43"/>
      <c r="F415" s="85"/>
      <c r="G415" s="86"/>
      <c r="H415" s="86"/>
      <c r="I415" s="86"/>
      <c r="J415" s="73"/>
      <c r="K415" s="115"/>
      <c r="N415" s="74" t="s">
        <v>1117</v>
      </c>
      <c r="O415" s="74" t="e">
        <f>VLOOKUP(B415,#REF!,5,FALSE)</f>
        <v>#REF!</v>
      </c>
    </row>
    <row r="416" spans="1:15" ht="14.1" customHeight="1" x14ac:dyDescent="0.2">
      <c r="A416" s="60">
        <v>40</v>
      </c>
      <c r="B416" s="41"/>
      <c r="C416" s="41"/>
      <c r="D416" s="81"/>
      <c r="E416" s="43"/>
      <c r="F416" s="85"/>
      <c r="G416" s="86"/>
      <c r="H416" s="86"/>
      <c r="I416" s="86"/>
      <c r="J416" s="73"/>
      <c r="K416" s="115"/>
      <c r="N416" s="74" t="s">
        <v>1117</v>
      </c>
      <c r="O416" s="74" t="e">
        <f>VLOOKUP(B416,#REF!,5,FALSE)</f>
        <v>#REF!</v>
      </c>
    </row>
    <row r="417" spans="1:15" ht="14.1" customHeight="1" x14ac:dyDescent="0.2">
      <c r="A417" s="60"/>
      <c r="B417" s="116"/>
      <c r="C417" s="116"/>
      <c r="D417" s="123"/>
      <c r="E417" s="117"/>
      <c r="F417" s="86"/>
      <c r="G417" s="86"/>
      <c r="H417" s="60">
        <f>COUNTIF(H377:H411,"v")</f>
        <v>28</v>
      </c>
      <c r="I417" s="86"/>
      <c r="J417" s="73"/>
      <c r="K417" s="115"/>
      <c r="N417" s="74" t="s">
        <v>1117</v>
      </c>
      <c r="O417" s="74" t="e">
        <f>VLOOKUP(B417,#REF!,5,FALSE)</f>
        <v>#REF!</v>
      </c>
    </row>
    <row r="418" spans="1:15" ht="14.1" customHeight="1" x14ac:dyDescent="0.2">
      <c r="A418" s="60"/>
      <c r="B418" s="116"/>
      <c r="C418" s="116"/>
      <c r="D418" s="124"/>
      <c r="E418" s="117"/>
      <c r="F418" s="86"/>
      <c r="G418" s="86"/>
      <c r="H418" s="86"/>
      <c r="I418" s="86"/>
      <c r="J418" s="73"/>
      <c r="K418" s="115"/>
      <c r="N418" s="74" t="s">
        <v>1117</v>
      </c>
      <c r="O418" s="74" t="e">
        <f>VLOOKUP(B418,#REF!,5,FALSE)</f>
        <v>#REF!</v>
      </c>
    </row>
    <row r="419" spans="1:15" ht="14.1" customHeight="1" x14ac:dyDescent="0.2">
      <c r="A419" s="60"/>
      <c r="B419" s="116"/>
      <c r="C419" s="116"/>
      <c r="D419" s="124"/>
      <c r="E419" s="117"/>
      <c r="F419" s="104"/>
      <c r="G419" s="104"/>
      <c r="H419" s="104"/>
      <c r="I419" s="104"/>
      <c r="J419" s="73"/>
      <c r="K419" s="115"/>
      <c r="N419" s="74" t="s">
        <v>1117</v>
      </c>
      <c r="O419" s="74" t="e">
        <f>VLOOKUP(B419,#REF!,5,FALSE)</f>
        <v>#REF!</v>
      </c>
    </row>
    <row r="420" spans="1:15" ht="14.1" customHeight="1" x14ac:dyDescent="0.2">
      <c r="A420" s="60"/>
      <c r="B420" s="112"/>
      <c r="C420" s="112"/>
      <c r="D420" s="125"/>
      <c r="E420" s="114"/>
      <c r="F420" s="126"/>
      <c r="G420" s="127" t="s">
        <v>1185</v>
      </c>
      <c r="H420" s="128">
        <f>H48+H122+H195+H269+H343+H417</f>
        <v>178</v>
      </c>
      <c r="I420" s="126"/>
      <c r="J420" s="85"/>
      <c r="K420" s="85"/>
    </row>
    <row r="422" spans="1:15" x14ac:dyDescent="0.2">
      <c r="B422" s="95" t="s">
        <v>822</v>
      </c>
      <c r="C422" s="96">
        <f>COUNTIF(E377:E420,"L")</f>
        <v>18</v>
      </c>
      <c r="I422" s="97" t="s">
        <v>823</v>
      </c>
    </row>
    <row r="423" spans="1:15" x14ac:dyDescent="0.2">
      <c r="B423" s="95" t="s">
        <v>824</v>
      </c>
      <c r="C423" s="96">
        <f>COUNTIF(E377:E420,"P")</f>
        <v>17</v>
      </c>
      <c r="I423" s="97"/>
    </row>
    <row r="424" spans="1:15" x14ac:dyDescent="0.2">
      <c r="B424" s="95" t="s">
        <v>825</v>
      </c>
      <c r="C424" s="96">
        <f>SUM(C422:C423)</f>
        <v>35</v>
      </c>
      <c r="I424" s="97"/>
    </row>
    <row r="425" spans="1:15" x14ac:dyDescent="0.2">
      <c r="I425" s="97"/>
    </row>
    <row r="426" spans="1:15" x14ac:dyDescent="0.2">
      <c r="A426" s="57"/>
      <c r="F426" s="98"/>
      <c r="G426" s="98"/>
      <c r="H426" s="98"/>
      <c r="I426" s="99" t="str">
        <f>VLOOKUP(B375,'[1]REKAP NEW'!$B$12:$F$40,5,FALSE)</f>
        <v>NYI ANA WIJAYANTI, S.S</v>
      </c>
      <c r="J426" s="98"/>
      <c r="K426" s="98"/>
    </row>
    <row r="446" spans="1:11" ht="15.75" x14ac:dyDescent="0.25">
      <c r="A446" s="174" t="s">
        <v>736</v>
      </c>
      <c r="B446" s="174"/>
      <c r="C446" s="174"/>
      <c r="D446" s="174"/>
      <c r="E446" s="174"/>
      <c r="F446" s="174"/>
      <c r="G446" s="174"/>
      <c r="H446" s="174"/>
      <c r="I446" s="174"/>
      <c r="J446" s="174"/>
      <c r="K446" s="174"/>
    </row>
    <row r="447" spans="1:11" ht="15.75" x14ac:dyDescent="0.25">
      <c r="A447" s="175" t="s">
        <v>737</v>
      </c>
      <c r="B447" s="175"/>
      <c r="C447" s="175"/>
      <c r="D447" s="175"/>
      <c r="E447" s="175"/>
      <c r="F447" s="175"/>
      <c r="G447" s="175"/>
      <c r="H447" s="175"/>
      <c r="I447" s="175"/>
      <c r="J447" s="175"/>
      <c r="K447" s="175"/>
    </row>
    <row r="448" spans="1:11" ht="15.75" x14ac:dyDescent="0.25">
      <c r="A448" s="173" t="s">
        <v>734</v>
      </c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</row>
    <row r="449" spans="1:15" x14ac:dyDescent="0.2">
      <c r="A449" s="57" t="s">
        <v>1186</v>
      </c>
    </row>
    <row r="450" spans="1:15" x14ac:dyDescent="0.2">
      <c r="B450" s="59" t="s">
        <v>1187</v>
      </c>
    </row>
    <row r="451" spans="1:15" ht="27" customHeight="1" x14ac:dyDescent="0.2">
      <c r="A451" s="60" t="s">
        <v>9</v>
      </c>
      <c r="B451" s="61" t="s">
        <v>6</v>
      </c>
      <c r="C451" s="61" t="s">
        <v>14</v>
      </c>
      <c r="D451" s="60" t="s">
        <v>740</v>
      </c>
      <c r="E451" s="60" t="s">
        <v>741</v>
      </c>
      <c r="F451" s="60"/>
      <c r="G451" s="60"/>
      <c r="H451" s="60"/>
      <c r="I451" s="60"/>
      <c r="J451" s="60"/>
      <c r="K451" s="60"/>
      <c r="N451" s="64" t="s">
        <v>743</v>
      </c>
      <c r="O451" s="65" t="s">
        <v>745</v>
      </c>
    </row>
    <row r="452" spans="1:15" ht="14.1" customHeight="1" x14ac:dyDescent="0.2">
      <c r="A452" s="60">
        <v>1</v>
      </c>
      <c r="B452" s="41"/>
      <c r="C452" s="41"/>
      <c r="D452" s="81"/>
      <c r="E452" s="43"/>
      <c r="F452" s="73"/>
      <c r="G452" s="118"/>
      <c r="H452" s="70"/>
      <c r="I452" s="71"/>
      <c r="J452" s="72"/>
      <c r="K452" s="115"/>
      <c r="N452" s="74" t="s">
        <v>1187</v>
      </c>
      <c r="O452" s="74" t="e">
        <f>VLOOKUP(B452,#REF!,5,FALSE)</f>
        <v>#REF!</v>
      </c>
    </row>
    <row r="453" spans="1:15" ht="14.1" customHeight="1" x14ac:dyDescent="0.2">
      <c r="A453" s="60">
        <v>2</v>
      </c>
      <c r="B453" s="41"/>
      <c r="C453" s="41"/>
      <c r="D453" s="81"/>
      <c r="E453" s="43"/>
      <c r="F453" s="73"/>
      <c r="G453" s="118"/>
      <c r="H453" s="70"/>
      <c r="I453" s="71"/>
      <c r="J453" s="72"/>
      <c r="K453" s="115"/>
      <c r="N453" s="74" t="s">
        <v>1187</v>
      </c>
      <c r="O453" s="74" t="e">
        <f>VLOOKUP(B453,#REF!,5,FALSE)</f>
        <v>#REF!</v>
      </c>
    </row>
    <row r="454" spans="1:15" ht="14.1" customHeight="1" x14ac:dyDescent="0.2">
      <c r="A454" s="60">
        <v>3</v>
      </c>
      <c r="B454" s="41"/>
      <c r="C454" s="41"/>
      <c r="D454" s="81"/>
      <c r="E454" s="43"/>
      <c r="F454" s="73"/>
      <c r="G454" s="118"/>
      <c r="H454" s="70"/>
      <c r="I454" s="71"/>
      <c r="J454" s="72"/>
      <c r="K454" s="115"/>
      <c r="N454" s="74" t="s">
        <v>1187</v>
      </c>
      <c r="O454" s="74" t="e">
        <f>VLOOKUP(B454,#REF!,5,FALSE)</f>
        <v>#REF!</v>
      </c>
    </row>
    <row r="455" spans="1:15" ht="14.1" customHeight="1" x14ac:dyDescent="0.2">
      <c r="A455" s="60">
        <v>4</v>
      </c>
      <c r="B455" s="41"/>
      <c r="C455" s="41"/>
      <c r="D455" s="81"/>
      <c r="E455" s="43"/>
      <c r="F455" s="73"/>
      <c r="G455" s="118"/>
      <c r="H455" s="70"/>
      <c r="I455" s="71"/>
      <c r="J455" s="72"/>
      <c r="K455" s="115"/>
      <c r="N455" s="74" t="s">
        <v>1187</v>
      </c>
      <c r="O455" s="74" t="e">
        <f>VLOOKUP(B455,#REF!,5,FALSE)</f>
        <v>#REF!</v>
      </c>
    </row>
    <row r="456" spans="1:15" ht="14.1" customHeight="1" x14ac:dyDescent="0.2">
      <c r="A456" s="60">
        <v>5</v>
      </c>
      <c r="B456" s="41"/>
      <c r="C456" s="41"/>
      <c r="D456" s="81"/>
      <c r="E456" s="43"/>
      <c r="F456" s="73"/>
      <c r="G456" s="118"/>
      <c r="H456" s="70"/>
      <c r="I456" s="71"/>
      <c r="J456" s="72"/>
      <c r="K456" s="115"/>
      <c r="N456" s="74" t="s">
        <v>1187</v>
      </c>
      <c r="O456" s="74" t="e">
        <f>VLOOKUP(B456,#REF!,5,FALSE)</f>
        <v>#REF!</v>
      </c>
    </row>
    <row r="457" spans="1:15" ht="14.1" customHeight="1" x14ac:dyDescent="0.2">
      <c r="A457" s="60">
        <v>6</v>
      </c>
      <c r="B457" s="41"/>
      <c r="C457" s="41"/>
      <c r="D457" s="81"/>
      <c r="E457" s="43"/>
      <c r="F457" s="73"/>
      <c r="G457" s="118"/>
      <c r="H457" s="70"/>
      <c r="I457" s="71"/>
      <c r="J457" s="72"/>
      <c r="K457" s="115"/>
      <c r="N457" s="74" t="s">
        <v>1187</v>
      </c>
      <c r="O457" s="74" t="e">
        <f>VLOOKUP(B457,#REF!,5,FALSE)</f>
        <v>#REF!</v>
      </c>
    </row>
    <row r="458" spans="1:15" ht="14.1" customHeight="1" x14ac:dyDescent="0.2">
      <c r="A458" s="60">
        <v>7</v>
      </c>
      <c r="B458" s="41"/>
      <c r="C458" s="41"/>
      <c r="D458" s="81"/>
      <c r="E458" s="43"/>
      <c r="F458" s="73"/>
      <c r="G458" s="118"/>
      <c r="H458" s="70"/>
      <c r="I458" s="71"/>
      <c r="J458" s="72"/>
      <c r="K458" s="115"/>
      <c r="N458" s="74" t="s">
        <v>1187</v>
      </c>
      <c r="O458" s="74" t="e">
        <f>VLOOKUP(B458,#REF!,5,FALSE)</f>
        <v>#REF!</v>
      </c>
    </row>
    <row r="459" spans="1:15" ht="14.1" customHeight="1" x14ac:dyDescent="0.2">
      <c r="A459" s="60">
        <v>8</v>
      </c>
      <c r="B459" s="41"/>
      <c r="C459" s="41"/>
      <c r="D459" s="81"/>
      <c r="E459" s="43"/>
      <c r="F459" s="73"/>
      <c r="G459" s="118"/>
      <c r="H459" s="70"/>
      <c r="I459" s="71"/>
      <c r="J459" s="72"/>
      <c r="K459" s="115"/>
      <c r="N459" s="74" t="s">
        <v>1187</v>
      </c>
      <c r="O459" s="74" t="e">
        <f>VLOOKUP(B459,#REF!,5,FALSE)</f>
        <v>#REF!</v>
      </c>
    </row>
    <row r="460" spans="1:15" ht="14.1" customHeight="1" x14ac:dyDescent="0.2">
      <c r="A460" s="60">
        <v>9</v>
      </c>
      <c r="B460" s="41"/>
      <c r="C460" s="41"/>
      <c r="D460" s="81"/>
      <c r="E460" s="43"/>
      <c r="F460" s="73"/>
      <c r="G460" s="118"/>
      <c r="H460" s="70"/>
      <c r="I460" s="71"/>
      <c r="J460" s="72"/>
      <c r="K460" s="115"/>
      <c r="N460" s="74" t="s">
        <v>1187</v>
      </c>
      <c r="O460" s="74" t="e">
        <f>VLOOKUP(B460,#REF!,5,FALSE)</f>
        <v>#REF!</v>
      </c>
    </row>
    <row r="461" spans="1:15" ht="14.1" customHeight="1" x14ac:dyDescent="0.2">
      <c r="A461" s="60">
        <v>10</v>
      </c>
      <c r="B461" s="41"/>
      <c r="C461" s="41"/>
      <c r="D461" s="81"/>
      <c r="E461" s="43"/>
      <c r="F461" s="73"/>
      <c r="G461" s="118"/>
      <c r="H461" s="70"/>
      <c r="I461" s="71"/>
      <c r="J461" s="72"/>
      <c r="K461" s="115"/>
      <c r="N461" s="74" t="s">
        <v>1187</v>
      </c>
      <c r="O461" s="74" t="e">
        <f>VLOOKUP(B461,#REF!,5,FALSE)</f>
        <v>#REF!</v>
      </c>
    </row>
    <row r="462" spans="1:15" ht="14.1" customHeight="1" x14ac:dyDescent="0.2">
      <c r="A462" s="60">
        <v>11</v>
      </c>
      <c r="B462" s="41"/>
      <c r="C462" s="41"/>
      <c r="D462" s="81"/>
      <c r="E462" s="43"/>
      <c r="F462" s="73"/>
      <c r="G462" s="118"/>
      <c r="H462" s="70"/>
      <c r="I462" s="71"/>
      <c r="J462" s="72"/>
      <c r="K462" s="115"/>
      <c r="N462" s="74" t="s">
        <v>1187</v>
      </c>
      <c r="O462" s="74" t="e">
        <f>VLOOKUP(B462,#REF!,5,FALSE)</f>
        <v>#REF!</v>
      </c>
    </row>
    <row r="463" spans="1:15" ht="14.1" customHeight="1" x14ac:dyDescent="0.2">
      <c r="A463" s="60">
        <v>12</v>
      </c>
      <c r="B463" s="41"/>
      <c r="C463" s="41"/>
      <c r="D463" s="81"/>
      <c r="E463" s="43"/>
      <c r="F463" s="73"/>
      <c r="G463" s="118"/>
      <c r="H463" s="70"/>
      <c r="I463" s="71"/>
      <c r="J463" s="72"/>
      <c r="K463" s="115"/>
      <c r="N463" s="74" t="s">
        <v>1187</v>
      </c>
      <c r="O463" s="74" t="e">
        <f>VLOOKUP(B463,#REF!,5,FALSE)</f>
        <v>#REF!</v>
      </c>
    </row>
    <row r="464" spans="1:15" ht="14.1" customHeight="1" x14ac:dyDescent="0.2">
      <c r="A464" s="60">
        <v>13</v>
      </c>
      <c r="B464" s="41"/>
      <c r="C464" s="41"/>
      <c r="D464" s="81"/>
      <c r="E464" s="43"/>
      <c r="F464" s="73"/>
      <c r="G464" s="118"/>
      <c r="H464" s="70"/>
      <c r="I464" s="71"/>
      <c r="J464" s="72"/>
      <c r="K464" s="115"/>
      <c r="N464" s="74" t="s">
        <v>1187</v>
      </c>
      <c r="O464" s="74" t="e">
        <f>VLOOKUP(B464,#REF!,5,FALSE)</f>
        <v>#REF!</v>
      </c>
    </row>
    <row r="465" spans="1:15" ht="14.1" customHeight="1" x14ac:dyDescent="0.2">
      <c r="A465" s="60">
        <v>14</v>
      </c>
      <c r="B465" s="41"/>
      <c r="C465" s="41"/>
      <c r="D465" s="81"/>
      <c r="E465" s="43"/>
      <c r="F465" s="73"/>
      <c r="G465" s="118"/>
      <c r="H465" s="70"/>
      <c r="I465" s="71"/>
      <c r="J465" s="72"/>
      <c r="K465" s="115"/>
      <c r="N465" s="74" t="s">
        <v>1187</v>
      </c>
      <c r="O465" s="74" t="e">
        <f>VLOOKUP(B465,#REF!,5,FALSE)</f>
        <v>#REF!</v>
      </c>
    </row>
    <row r="466" spans="1:15" ht="14.1" customHeight="1" x14ac:dyDescent="0.2">
      <c r="A466" s="60">
        <v>15</v>
      </c>
      <c r="B466" s="41"/>
      <c r="C466" s="41"/>
      <c r="D466" s="81"/>
      <c r="E466" s="43"/>
      <c r="F466" s="73"/>
      <c r="G466" s="118"/>
      <c r="H466" s="70"/>
      <c r="I466" s="71"/>
      <c r="J466" s="72"/>
      <c r="K466" s="115"/>
      <c r="N466" s="74" t="s">
        <v>1187</v>
      </c>
      <c r="O466" s="74" t="e">
        <f>VLOOKUP(B466,#REF!,5,FALSE)</f>
        <v>#REF!</v>
      </c>
    </row>
    <row r="467" spans="1:15" ht="14.1" customHeight="1" x14ac:dyDescent="0.2">
      <c r="A467" s="60">
        <v>16</v>
      </c>
      <c r="B467" s="41"/>
      <c r="C467" s="41"/>
      <c r="D467" s="81"/>
      <c r="E467" s="43"/>
      <c r="F467" s="73"/>
      <c r="G467" s="118"/>
      <c r="H467" s="70"/>
      <c r="I467" s="71"/>
      <c r="J467" s="72"/>
      <c r="K467" s="115"/>
      <c r="N467" s="74" t="s">
        <v>1187</v>
      </c>
      <c r="O467" s="74" t="e">
        <f>VLOOKUP(B467,#REF!,5,FALSE)</f>
        <v>#REF!</v>
      </c>
    </row>
    <row r="468" spans="1:15" ht="14.1" customHeight="1" x14ac:dyDescent="0.2">
      <c r="A468" s="60">
        <v>17</v>
      </c>
      <c r="B468" s="41"/>
      <c r="C468" s="41"/>
      <c r="D468" s="81"/>
      <c r="E468" s="43"/>
      <c r="F468" s="73"/>
      <c r="G468" s="118"/>
      <c r="H468" s="70"/>
      <c r="I468" s="71"/>
      <c r="J468" s="72"/>
      <c r="K468" s="115"/>
      <c r="N468" s="74" t="s">
        <v>1187</v>
      </c>
      <c r="O468" s="74" t="e">
        <f>VLOOKUP(B468,#REF!,5,FALSE)</f>
        <v>#REF!</v>
      </c>
    </row>
    <row r="469" spans="1:15" ht="14.1" customHeight="1" x14ac:dyDescent="0.2">
      <c r="A469" s="60">
        <v>18</v>
      </c>
      <c r="B469" s="41"/>
      <c r="C469" s="41"/>
      <c r="D469" s="81"/>
      <c r="E469" s="43"/>
      <c r="F469" s="73"/>
      <c r="G469" s="118"/>
      <c r="H469" s="70"/>
      <c r="I469" s="71"/>
      <c r="J469" s="72"/>
      <c r="K469" s="115"/>
      <c r="N469" s="74" t="s">
        <v>1187</v>
      </c>
      <c r="O469" s="74" t="e">
        <f>VLOOKUP(B469,#REF!,5,FALSE)</f>
        <v>#REF!</v>
      </c>
    </row>
    <row r="470" spans="1:15" ht="14.1" customHeight="1" x14ac:dyDescent="0.2">
      <c r="A470" s="60">
        <v>19</v>
      </c>
      <c r="B470" s="41"/>
      <c r="C470" s="41"/>
      <c r="D470" s="81"/>
      <c r="E470" s="43"/>
      <c r="F470" s="73"/>
      <c r="G470" s="118"/>
      <c r="H470" s="70"/>
      <c r="I470" s="71"/>
      <c r="J470" s="72"/>
      <c r="K470" s="115"/>
      <c r="N470" s="74" t="s">
        <v>1187</v>
      </c>
      <c r="O470" s="74" t="e">
        <f>VLOOKUP(B470,#REF!,5,FALSE)</f>
        <v>#REF!</v>
      </c>
    </row>
    <row r="471" spans="1:15" ht="14.1" customHeight="1" x14ac:dyDescent="0.2">
      <c r="A471" s="60">
        <v>20</v>
      </c>
      <c r="B471" s="41"/>
      <c r="C471" s="41"/>
      <c r="D471" s="81"/>
      <c r="E471" s="43"/>
      <c r="F471" s="73"/>
      <c r="G471" s="118"/>
      <c r="H471" s="70"/>
      <c r="I471" s="71"/>
      <c r="J471" s="72"/>
      <c r="K471" s="115"/>
      <c r="N471" s="74" t="s">
        <v>1187</v>
      </c>
      <c r="O471" s="74" t="e">
        <f>VLOOKUP(B471,#REF!,5,FALSE)</f>
        <v>#REF!</v>
      </c>
    </row>
    <row r="472" spans="1:15" ht="14.1" customHeight="1" x14ac:dyDescent="0.2">
      <c r="A472" s="60">
        <v>21</v>
      </c>
      <c r="B472" s="41"/>
      <c r="C472" s="41"/>
      <c r="D472" s="81"/>
      <c r="E472" s="43"/>
      <c r="F472" s="73"/>
      <c r="G472" s="118"/>
      <c r="H472" s="70"/>
      <c r="I472" s="71"/>
      <c r="J472" s="72"/>
      <c r="K472" s="115"/>
      <c r="N472" s="74" t="s">
        <v>1187</v>
      </c>
      <c r="O472" s="74" t="e">
        <f>VLOOKUP(B472,#REF!,5,FALSE)</f>
        <v>#REF!</v>
      </c>
    </row>
    <row r="473" spans="1:15" ht="14.1" customHeight="1" x14ac:dyDescent="0.2">
      <c r="A473" s="60">
        <v>22</v>
      </c>
      <c r="B473" s="41"/>
      <c r="C473" s="41"/>
      <c r="D473" s="81"/>
      <c r="E473" s="43"/>
      <c r="F473" s="73"/>
      <c r="G473" s="118"/>
      <c r="H473" s="70"/>
      <c r="I473" s="71"/>
      <c r="J473" s="72"/>
      <c r="K473" s="115"/>
      <c r="N473" s="74" t="s">
        <v>1187</v>
      </c>
      <c r="O473" s="74" t="e">
        <f>VLOOKUP(B473,#REF!,5,FALSE)</f>
        <v>#REF!</v>
      </c>
    </row>
    <row r="474" spans="1:15" ht="14.1" customHeight="1" x14ac:dyDescent="0.2">
      <c r="A474" s="60">
        <v>23</v>
      </c>
      <c r="B474" s="41"/>
      <c r="C474" s="41"/>
      <c r="D474" s="81"/>
      <c r="E474" s="43"/>
      <c r="F474" s="73"/>
      <c r="G474" s="118"/>
      <c r="H474" s="70"/>
      <c r="I474" s="71"/>
      <c r="J474" s="72"/>
      <c r="K474" s="115"/>
      <c r="N474" s="74" t="s">
        <v>1187</v>
      </c>
      <c r="O474" s="74" t="e">
        <f>VLOOKUP(B474,#REF!,5,FALSE)</f>
        <v>#REF!</v>
      </c>
    </row>
    <row r="475" spans="1:15" ht="14.1" customHeight="1" x14ac:dyDescent="0.2">
      <c r="A475" s="60">
        <v>24</v>
      </c>
      <c r="B475" s="41"/>
      <c r="C475" s="41"/>
      <c r="D475" s="81"/>
      <c r="E475" s="43"/>
      <c r="F475" s="73"/>
      <c r="G475" s="118"/>
      <c r="H475" s="70"/>
      <c r="I475" s="71"/>
      <c r="J475" s="72"/>
      <c r="K475" s="115"/>
      <c r="N475" s="74" t="s">
        <v>1187</v>
      </c>
      <c r="O475" s="74" t="e">
        <f>VLOOKUP(B475,#REF!,5,FALSE)</f>
        <v>#REF!</v>
      </c>
    </row>
    <row r="476" spans="1:15" ht="14.1" customHeight="1" x14ac:dyDescent="0.2">
      <c r="A476" s="60">
        <v>25</v>
      </c>
      <c r="B476" s="41"/>
      <c r="C476" s="41"/>
      <c r="D476" s="81"/>
      <c r="E476" s="43"/>
      <c r="F476" s="73"/>
      <c r="G476" s="118"/>
      <c r="H476" s="70"/>
      <c r="I476" s="71"/>
      <c r="J476" s="72"/>
      <c r="K476" s="115"/>
      <c r="N476" s="74" t="s">
        <v>1187</v>
      </c>
      <c r="O476" s="74" t="e">
        <f>VLOOKUP(B476,#REF!,5,FALSE)</f>
        <v>#REF!</v>
      </c>
    </row>
    <row r="477" spans="1:15" ht="14.1" customHeight="1" x14ac:dyDescent="0.2">
      <c r="A477" s="60">
        <v>26</v>
      </c>
      <c r="B477" s="41"/>
      <c r="C477" s="41"/>
      <c r="D477" s="81"/>
      <c r="E477" s="43"/>
      <c r="F477" s="73"/>
      <c r="G477" s="118"/>
      <c r="H477" s="70"/>
      <c r="I477" s="71"/>
      <c r="J477" s="72"/>
      <c r="K477" s="115"/>
      <c r="N477" s="74" t="s">
        <v>1187</v>
      </c>
      <c r="O477" s="74" t="e">
        <f>VLOOKUP(B477,#REF!,5,FALSE)</f>
        <v>#REF!</v>
      </c>
    </row>
    <row r="478" spans="1:15" ht="14.1" customHeight="1" x14ac:dyDescent="0.2">
      <c r="A478" s="60">
        <v>27</v>
      </c>
      <c r="B478" s="41"/>
      <c r="C478" s="41"/>
      <c r="D478" s="81"/>
      <c r="E478" s="43"/>
      <c r="F478" s="73"/>
      <c r="G478" s="118"/>
      <c r="H478" s="70"/>
      <c r="I478" s="71"/>
      <c r="J478" s="72"/>
      <c r="K478" s="115"/>
      <c r="N478" s="74" t="s">
        <v>1187</v>
      </c>
      <c r="O478" s="74" t="e">
        <f>VLOOKUP(B478,#REF!,5,FALSE)</f>
        <v>#REF!</v>
      </c>
    </row>
    <row r="479" spans="1:15" ht="14.1" customHeight="1" x14ac:dyDescent="0.2">
      <c r="A479" s="60">
        <v>28</v>
      </c>
      <c r="B479" s="41"/>
      <c r="C479" s="41"/>
      <c r="D479" s="81"/>
      <c r="E479" s="43"/>
      <c r="F479" s="73"/>
      <c r="G479" s="118"/>
      <c r="H479" s="70"/>
      <c r="I479" s="71"/>
      <c r="J479" s="72"/>
      <c r="K479" s="115"/>
      <c r="N479" s="74" t="s">
        <v>1187</v>
      </c>
      <c r="O479" s="74" t="e">
        <f>VLOOKUP(B479,#REF!,5,FALSE)</f>
        <v>#REF!</v>
      </c>
    </row>
    <row r="480" spans="1:15" ht="14.1" customHeight="1" x14ac:dyDescent="0.2">
      <c r="A480" s="60">
        <v>29</v>
      </c>
      <c r="B480" s="41"/>
      <c r="C480" s="41"/>
      <c r="D480" s="81"/>
      <c r="E480" s="43"/>
      <c r="F480" s="73"/>
      <c r="G480" s="118"/>
      <c r="H480" s="70"/>
      <c r="I480" s="71"/>
      <c r="J480" s="72"/>
      <c r="K480" s="115"/>
      <c r="N480" s="74" t="s">
        <v>1187</v>
      </c>
      <c r="O480" s="74" t="e">
        <f>VLOOKUP(B480,#REF!,5,FALSE)</f>
        <v>#REF!</v>
      </c>
    </row>
    <row r="481" spans="1:15" ht="14.1" customHeight="1" x14ac:dyDescent="0.2">
      <c r="A481" s="60">
        <v>30</v>
      </c>
      <c r="B481" s="41"/>
      <c r="C481" s="41"/>
      <c r="D481" s="81"/>
      <c r="E481" s="43"/>
      <c r="F481" s="73"/>
      <c r="G481" s="118"/>
      <c r="H481" s="70"/>
      <c r="I481" s="71"/>
      <c r="J481" s="72"/>
      <c r="K481" s="115"/>
      <c r="N481" s="74" t="s">
        <v>1187</v>
      </c>
      <c r="O481" s="74" t="e">
        <f>VLOOKUP(B481,#REF!,5,FALSE)</f>
        <v>#REF!</v>
      </c>
    </row>
    <row r="482" spans="1:15" ht="14.1" customHeight="1" x14ac:dyDescent="0.2">
      <c r="A482" s="60">
        <v>31</v>
      </c>
      <c r="B482" s="41"/>
      <c r="C482" s="41"/>
      <c r="D482" s="81"/>
      <c r="E482" s="43"/>
      <c r="F482" s="73"/>
      <c r="G482" s="118"/>
      <c r="H482" s="70"/>
      <c r="I482" s="71"/>
      <c r="J482" s="72"/>
      <c r="K482" s="115"/>
      <c r="N482" s="74" t="s">
        <v>1187</v>
      </c>
      <c r="O482" s="74" t="e">
        <f>VLOOKUP(B482,#REF!,5,FALSE)</f>
        <v>#REF!</v>
      </c>
    </row>
    <row r="483" spans="1:15" ht="14.1" customHeight="1" x14ac:dyDescent="0.2">
      <c r="A483" s="60">
        <v>32</v>
      </c>
      <c r="B483" s="41"/>
      <c r="C483" s="41"/>
      <c r="D483" s="81"/>
      <c r="E483" s="43"/>
      <c r="F483" s="73"/>
      <c r="G483" s="118"/>
      <c r="H483" s="70"/>
      <c r="I483" s="71"/>
      <c r="J483" s="72"/>
      <c r="K483" s="115"/>
      <c r="N483" s="74" t="s">
        <v>1187</v>
      </c>
      <c r="O483" s="74" t="e">
        <f>VLOOKUP(B483,#REF!,5,FALSE)</f>
        <v>#REF!</v>
      </c>
    </row>
    <row r="484" spans="1:15" ht="14.1" customHeight="1" x14ac:dyDescent="0.2">
      <c r="A484" s="60">
        <v>33</v>
      </c>
      <c r="B484" s="41"/>
      <c r="C484" s="41"/>
      <c r="D484" s="81"/>
      <c r="E484" s="43"/>
      <c r="F484" s="73"/>
      <c r="G484" s="118"/>
      <c r="H484" s="70"/>
      <c r="I484" s="71"/>
      <c r="J484" s="72"/>
      <c r="K484" s="115"/>
      <c r="N484" s="74" t="s">
        <v>1187</v>
      </c>
      <c r="O484" s="74" t="e">
        <f>VLOOKUP(B484,#REF!,5,FALSE)</f>
        <v>#REF!</v>
      </c>
    </row>
    <row r="485" spans="1:15" ht="14.1" customHeight="1" x14ac:dyDescent="0.2">
      <c r="A485" s="60">
        <v>34</v>
      </c>
      <c r="B485" s="41"/>
      <c r="C485" s="41"/>
      <c r="D485" s="81"/>
      <c r="E485" s="43"/>
      <c r="F485" s="73"/>
      <c r="G485" s="118"/>
      <c r="H485" s="70"/>
      <c r="I485" s="71"/>
      <c r="J485" s="72"/>
      <c r="K485" s="115"/>
      <c r="N485" s="74" t="s">
        <v>1187</v>
      </c>
      <c r="O485" s="74" t="e">
        <f>VLOOKUP(B485,#REF!,5,FALSE)</f>
        <v>#REF!</v>
      </c>
    </row>
    <row r="486" spans="1:15" ht="14.1" customHeight="1" x14ac:dyDescent="0.2">
      <c r="A486" s="60">
        <v>35</v>
      </c>
      <c r="B486" s="41"/>
      <c r="C486" s="41"/>
      <c r="D486" s="81"/>
      <c r="E486" s="43"/>
      <c r="F486" s="85"/>
      <c r="G486" s="118"/>
      <c r="H486" s="86"/>
      <c r="I486" s="82"/>
      <c r="J486" s="83"/>
      <c r="K486" s="115"/>
      <c r="N486" s="74" t="s">
        <v>1187</v>
      </c>
      <c r="O486" s="74" t="e">
        <f>VLOOKUP(B486,#REF!,5,FALSE)</f>
        <v>#REF!</v>
      </c>
    </row>
    <row r="487" spans="1:15" ht="14.1" customHeight="1" x14ac:dyDescent="0.2">
      <c r="A487" s="60">
        <v>36</v>
      </c>
      <c r="B487" s="41"/>
      <c r="C487" s="41"/>
      <c r="D487" s="81"/>
      <c r="E487" s="43"/>
      <c r="F487" s="85"/>
      <c r="G487" s="86"/>
      <c r="H487" s="86"/>
      <c r="I487" s="104"/>
      <c r="J487" s="73"/>
      <c r="K487" s="115"/>
      <c r="N487" s="74" t="s">
        <v>1187</v>
      </c>
      <c r="O487" s="74" t="e">
        <f>VLOOKUP(B487,#REF!,5,FALSE)</f>
        <v>#REF!</v>
      </c>
    </row>
    <row r="488" spans="1:15" ht="14.1" customHeight="1" x14ac:dyDescent="0.2">
      <c r="A488" s="60">
        <v>37</v>
      </c>
      <c r="B488" s="41"/>
      <c r="C488" s="41"/>
      <c r="D488" s="81"/>
      <c r="E488" s="43"/>
      <c r="F488" s="85"/>
      <c r="G488" s="86"/>
      <c r="H488" s="86"/>
      <c r="I488" s="86"/>
      <c r="J488" s="73"/>
      <c r="K488" s="115"/>
      <c r="N488" s="74" t="s">
        <v>1187</v>
      </c>
      <c r="O488" s="74" t="e">
        <f>VLOOKUP(B488,#REF!,5,FALSE)</f>
        <v>#REF!</v>
      </c>
    </row>
    <row r="489" spans="1:15" ht="14.1" customHeight="1" x14ac:dyDescent="0.2">
      <c r="A489" s="60">
        <v>38</v>
      </c>
      <c r="B489" s="41"/>
      <c r="C489" s="41"/>
      <c r="D489" s="81"/>
      <c r="E489" s="43"/>
      <c r="F489" s="85"/>
      <c r="G489" s="86"/>
      <c r="H489" s="86"/>
      <c r="I489" s="86"/>
      <c r="J489" s="73"/>
      <c r="K489" s="115"/>
      <c r="N489" s="74" t="s">
        <v>1187</v>
      </c>
      <c r="O489" s="74" t="e">
        <f>VLOOKUP(B489,#REF!,5,FALSE)</f>
        <v>#REF!</v>
      </c>
    </row>
    <row r="490" spans="1:15" ht="14.1" customHeight="1" x14ac:dyDescent="0.2">
      <c r="A490" s="60">
        <v>39</v>
      </c>
      <c r="B490" s="41"/>
      <c r="C490" s="41"/>
      <c r="D490" s="81"/>
      <c r="E490" s="43"/>
      <c r="F490" s="85"/>
      <c r="G490" s="86"/>
      <c r="H490" s="86"/>
      <c r="I490" s="86"/>
      <c r="J490" s="73"/>
      <c r="K490" s="115"/>
      <c r="N490" s="74" t="s">
        <v>1187</v>
      </c>
      <c r="O490" s="74" t="e">
        <f>VLOOKUP(B490,#REF!,5,FALSE)</f>
        <v>#REF!</v>
      </c>
    </row>
    <row r="491" spans="1:15" ht="14.1" customHeight="1" x14ac:dyDescent="0.2">
      <c r="A491" s="60">
        <v>40</v>
      </c>
      <c r="B491" s="41"/>
      <c r="C491" s="41"/>
      <c r="D491" s="81"/>
      <c r="E491" s="43"/>
      <c r="F491" s="85"/>
      <c r="G491" s="86"/>
      <c r="H491" s="86"/>
      <c r="I491" s="86"/>
      <c r="J491" s="73"/>
      <c r="K491" s="115"/>
      <c r="N491" s="74" t="s">
        <v>1187</v>
      </c>
      <c r="O491" s="74" t="e">
        <f>VLOOKUP(B491,#REF!,5,FALSE)</f>
        <v>#REF!</v>
      </c>
    </row>
    <row r="492" spans="1:15" ht="14.1" customHeight="1" x14ac:dyDescent="0.2">
      <c r="A492" s="60"/>
      <c r="B492" s="116"/>
      <c r="C492" s="116"/>
      <c r="D492" s="123"/>
      <c r="E492" s="117"/>
      <c r="F492" s="86"/>
      <c r="G492" s="86"/>
      <c r="H492" s="86"/>
      <c r="I492" s="86"/>
      <c r="J492" s="73"/>
      <c r="K492" s="115"/>
      <c r="N492" s="74" t="s">
        <v>1187</v>
      </c>
      <c r="O492" s="74" t="e">
        <f>VLOOKUP(B492,#REF!,5,FALSE)</f>
        <v>#REF!</v>
      </c>
    </row>
    <row r="493" spans="1:15" ht="14.1" customHeight="1" x14ac:dyDescent="0.2">
      <c r="A493" s="60"/>
      <c r="B493" s="116"/>
      <c r="C493" s="116"/>
      <c r="D493" s="124"/>
      <c r="E493" s="117"/>
      <c r="F493" s="86"/>
      <c r="G493" s="86"/>
      <c r="H493" s="86"/>
      <c r="I493" s="86"/>
      <c r="J493" s="73"/>
      <c r="K493" s="115"/>
      <c r="N493" s="74" t="s">
        <v>1187</v>
      </c>
      <c r="O493" s="74" t="e">
        <f>VLOOKUP(B493,#REF!,5,FALSE)</f>
        <v>#REF!</v>
      </c>
    </row>
    <row r="494" spans="1:15" ht="14.1" customHeight="1" x14ac:dyDescent="0.2">
      <c r="A494" s="60"/>
      <c r="B494" s="116"/>
      <c r="C494" s="116"/>
      <c r="D494" s="124"/>
      <c r="E494" s="117"/>
      <c r="F494" s="104"/>
      <c r="G494" s="104"/>
      <c r="H494" s="104"/>
      <c r="I494" s="104"/>
      <c r="J494" s="73"/>
      <c r="K494" s="115"/>
      <c r="N494" s="74" t="s">
        <v>1187</v>
      </c>
      <c r="O494" s="74" t="e">
        <f>VLOOKUP(B494,#REF!,5,FALSE)</f>
        <v>#REF!</v>
      </c>
    </row>
    <row r="495" spans="1:15" ht="14.1" customHeight="1" x14ac:dyDescent="0.2">
      <c r="A495" s="60"/>
      <c r="B495" s="112"/>
      <c r="C495" s="112"/>
      <c r="D495" s="125"/>
      <c r="E495" s="114"/>
      <c r="F495" s="126"/>
      <c r="G495" s="126"/>
      <c r="H495" s="126"/>
      <c r="I495" s="126"/>
      <c r="J495" s="85"/>
      <c r="K495" s="85"/>
    </row>
    <row r="497" spans="1:11" x14ac:dyDescent="0.2">
      <c r="B497" s="95" t="s">
        <v>822</v>
      </c>
      <c r="C497" s="96">
        <f>COUNTIF(E452:E495,"L")</f>
        <v>0</v>
      </c>
      <c r="I497" s="97" t="s">
        <v>823</v>
      </c>
    </row>
    <row r="498" spans="1:11" x14ac:dyDescent="0.2">
      <c r="B498" s="95" t="s">
        <v>824</v>
      </c>
      <c r="C498" s="96">
        <f>COUNTIF(E452:E495,"P")</f>
        <v>0</v>
      </c>
      <c r="I498" s="97"/>
    </row>
    <row r="499" spans="1:11" x14ac:dyDescent="0.2">
      <c r="B499" s="95" t="s">
        <v>825</v>
      </c>
      <c r="C499" s="96">
        <f>SUM(C497:C498)</f>
        <v>0</v>
      </c>
      <c r="I499" s="97"/>
    </row>
    <row r="500" spans="1:11" x14ac:dyDescent="0.2">
      <c r="I500" s="97"/>
    </row>
    <row r="501" spans="1:11" x14ac:dyDescent="0.2">
      <c r="A501" s="57"/>
      <c r="F501" s="98"/>
      <c r="G501" s="98"/>
      <c r="H501" s="98"/>
      <c r="I501" s="99" t="str">
        <f>VLOOKUP(B450,'[1]REKAP NEW'!$B$12:$F$40,5,FALSE)</f>
        <v>KI SYAIFUDDIN ZUHRI, S.Pd</v>
      </c>
      <c r="J501" s="98"/>
      <c r="K501" s="98"/>
    </row>
    <row r="520" spans="1:15" ht="15.75" x14ac:dyDescent="0.25">
      <c r="A520" s="174" t="s">
        <v>736</v>
      </c>
      <c r="B520" s="174"/>
      <c r="C520" s="174"/>
      <c r="D520" s="174"/>
      <c r="E520" s="174"/>
      <c r="F520" s="174"/>
      <c r="G520" s="174"/>
      <c r="H520" s="174"/>
      <c r="I520" s="174"/>
      <c r="J520" s="174"/>
      <c r="K520" s="174"/>
    </row>
    <row r="521" spans="1:15" ht="15.75" x14ac:dyDescent="0.25">
      <c r="A521" s="175" t="s">
        <v>737</v>
      </c>
      <c r="B521" s="175"/>
      <c r="C521" s="175"/>
      <c r="D521" s="175"/>
      <c r="E521" s="175"/>
      <c r="F521" s="175"/>
      <c r="G521" s="175"/>
      <c r="H521" s="175"/>
      <c r="I521" s="175"/>
      <c r="J521" s="175"/>
      <c r="K521" s="175"/>
    </row>
    <row r="522" spans="1:15" ht="15.75" x14ac:dyDescent="0.25">
      <c r="A522" s="173" t="s">
        <v>734</v>
      </c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</row>
    <row r="523" spans="1:15" x14ac:dyDescent="0.2">
      <c r="A523" s="57" t="s">
        <v>1188</v>
      </c>
    </row>
    <row r="524" spans="1:15" x14ac:dyDescent="0.2">
      <c r="B524" s="59" t="s">
        <v>1189</v>
      </c>
    </row>
    <row r="525" spans="1:15" ht="27" customHeight="1" x14ac:dyDescent="0.2">
      <c r="A525" s="60" t="s">
        <v>9</v>
      </c>
      <c r="B525" s="61" t="s">
        <v>6</v>
      </c>
      <c r="C525" s="61" t="s">
        <v>14</v>
      </c>
      <c r="D525" s="60" t="s">
        <v>740</v>
      </c>
      <c r="E525" s="60" t="s">
        <v>741</v>
      </c>
      <c r="F525" s="60"/>
      <c r="G525" s="60"/>
      <c r="H525" s="60"/>
      <c r="I525" s="60"/>
      <c r="J525" s="60"/>
      <c r="K525" s="60"/>
      <c r="N525" s="64" t="s">
        <v>743</v>
      </c>
      <c r="O525" s="65" t="s">
        <v>745</v>
      </c>
    </row>
    <row r="526" spans="1:15" ht="14.1" customHeight="1" x14ac:dyDescent="0.2">
      <c r="A526" s="60">
        <v>1</v>
      </c>
      <c r="B526" s="41">
        <v>11428</v>
      </c>
      <c r="C526" s="41"/>
      <c r="D526" s="81"/>
      <c r="E526" s="43"/>
      <c r="F526" s="73"/>
      <c r="G526" s="118"/>
      <c r="H526" s="70"/>
      <c r="I526" s="71"/>
      <c r="J526" s="72"/>
      <c r="K526" s="115"/>
      <c r="N526" s="74" t="s">
        <v>1189</v>
      </c>
      <c r="O526" s="74" t="e">
        <f>VLOOKUP(B526,#REF!,5,FALSE)</f>
        <v>#REF!</v>
      </c>
    </row>
    <row r="527" spans="1:15" ht="14.1" customHeight="1" x14ac:dyDescent="0.2">
      <c r="A527" s="60">
        <v>2</v>
      </c>
      <c r="B527" s="41">
        <v>11294</v>
      </c>
      <c r="C527" s="41"/>
      <c r="D527" s="81"/>
      <c r="E527" s="43"/>
      <c r="F527" s="73"/>
      <c r="G527" s="118"/>
      <c r="H527" s="70"/>
      <c r="I527" s="71"/>
      <c r="J527" s="72"/>
      <c r="K527" s="115"/>
      <c r="N527" s="74" t="s">
        <v>1189</v>
      </c>
      <c r="O527" s="74" t="e">
        <f>VLOOKUP(B527,#REF!,5,FALSE)</f>
        <v>#REF!</v>
      </c>
    </row>
    <row r="528" spans="1:15" ht="14.1" customHeight="1" x14ac:dyDescent="0.2">
      <c r="A528" s="60">
        <v>3</v>
      </c>
      <c r="B528" s="41">
        <v>11535</v>
      </c>
      <c r="C528" s="41"/>
      <c r="D528" s="81"/>
      <c r="E528" s="43"/>
      <c r="F528" s="73"/>
      <c r="G528" s="118"/>
      <c r="H528" s="70"/>
      <c r="I528" s="71"/>
      <c r="J528" s="72"/>
      <c r="K528" s="115"/>
      <c r="N528" s="74" t="s">
        <v>1189</v>
      </c>
      <c r="O528" s="74" t="e">
        <f>VLOOKUP(B528,#REF!,5,FALSE)</f>
        <v>#REF!</v>
      </c>
    </row>
    <row r="529" spans="1:15" ht="14.1" customHeight="1" x14ac:dyDescent="0.2">
      <c r="A529" s="60">
        <v>4</v>
      </c>
      <c r="B529" s="41">
        <v>11467</v>
      </c>
      <c r="C529" s="41"/>
      <c r="D529" s="81"/>
      <c r="E529" s="43"/>
      <c r="F529" s="73"/>
      <c r="G529" s="118"/>
      <c r="H529" s="70"/>
      <c r="I529" s="71"/>
      <c r="J529" s="72"/>
      <c r="K529" s="115"/>
      <c r="N529" s="74" t="s">
        <v>1189</v>
      </c>
      <c r="O529" s="74" t="e">
        <f>VLOOKUP(B529,#REF!,5,FALSE)</f>
        <v>#REF!</v>
      </c>
    </row>
    <row r="530" spans="1:15" ht="14.1" customHeight="1" x14ac:dyDescent="0.2">
      <c r="A530" s="60">
        <v>5</v>
      </c>
      <c r="B530" s="41">
        <v>11395</v>
      </c>
      <c r="C530" s="41"/>
      <c r="D530" s="81"/>
      <c r="E530" s="43"/>
      <c r="F530" s="73"/>
      <c r="G530" s="118"/>
      <c r="H530" s="70"/>
      <c r="I530" s="71"/>
      <c r="J530" s="72"/>
      <c r="K530" s="115"/>
      <c r="N530" s="74" t="s">
        <v>1189</v>
      </c>
      <c r="O530" s="74" t="e">
        <f>VLOOKUP(B530,#REF!,5,FALSE)</f>
        <v>#REF!</v>
      </c>
    </row>
    <row r="531" spans="1:15" ht="14.1" customHeight="1" x14ac:dyDescent="0.2">
      <c r="A531" s="60">
        <v>6</v>
      </c>
      <c r="B531" s="41">
        <v>11299</v>
      </c>
      <c r="C531" s="41"/>
      <c r="D531" s="81"/>
      <c r="E531" s="43"/>
      <c r="F531" s="73"/>
      <c r="G531" s="118"/>
      <c r="H531" s="70"/>
      <c r="I531" s="71"/>
      <c r="J531" s="72"/>
      <c r="K531" s="115"/>
      <c r="N531" s="74" t="s">
        <v>1189</v>
      </c>
      <c r="O531" s="74" t="e">
        <f>VLOOKUP(B531,#REF!,5,FALSE)</f>
        <v>#REF!</v>
      </c>
    </row>
    <row r="532" spans="1:15" ht="14.1" customHeight="1" x14ac:dyDescent="0.2">
      <c r="A532" s="60">
        <v>7</v>
      </c>
      <c r="B532" s="41">
        <v>11396</v>
      </c>
      <c r="C532" s="41"/>
      <c r="D532" s="81"/>
      <c r="E532" s="43"/>
      <c r="F532" s="73"/>
      <c r="G532" s="118"/>
      <c r="H532" s="70"/>
      <c r="I532" s="71"/>
      <c r="J532" s="72"/>
      <c r="K532" s="115"/>
      <c r="N532" s="74" t="s">
        <v>1189</v>
      </c>
      <c r="O532" s="74" t="e">
        <f>VLOOKUP(B532,#REF!,5,FALSE)</f>
        <v>#REF!</v>
      </c>
    </row>
    <row r="533" spans="1:15" ht="14.1" customHeight="1" x14ac:dyDescent="0.2">
      <c r="A533" s="60">
        <v>8</v>
      </c>
      <c r="B533" s="41">
        <v>11471</v>
      </c>
      <c r="C533" s="41"/>
      <c r="D533" s="81"/>
      <c r="E533" s="43"/>
      <c r="F533" s="73"/>
      <c r="G533" s="118"/>
      <c r="H533" s="70"/>
      <c r="I533" s="71"/>
      <c r="J533" s="72"/>
      <c r="K533" s="115"/>
      <c r="N533" s="74" t="s">
        <v>1189</v>
      </c>
      <c r="O533" s="74" t="e">
        <f>VLOOKUP(B533,#REF!,5,FALSE)</f>
        <v>#REF!</v>
      </c>
    </row>
    <row r="534" spans="1:15" ht="14.1" customHeight="1" x14ac:dyDescent="0.2">
      <c r="A534" s="60">
        <v>9</v>
      </c>
      <c r="B534" s="41">
        <v>11437</v>
      </c>
      <c r="C534" s="41"/>
      <c r="D534" s="81"/>
      <c r="E534" s="43"/>
      <c r="F534" s="73"/>
      <c r="G534" s="118"/>
      <c r="H534" s="70"/>
      <c r="I534" s="71"/>
      <c r="J534" s="72"/>
      <c r="K534" s="115"/>
      <c r="N534" s="74" t="s">
        <v>1189</v>
      </c>
      <c r="O534" s="74" t="e">
        <f>VLOOKUP(B534,#REF!,5,FALSE)</f>
        <v>#REF!</v>
      </c>
    </row>
    <row r="535" spans="1:15" ht="14.1" customHeight="1" x14ac:dyDescent="0.2">
      <c r="A535" s="60">
        <v>10</v>
      </c>
      <c r="B535" s="41">
        <v>11306</v>
      </c>
      <c r="C535" s="41"/>
      <c r="D535" s="81"/>
      <c r="E535" s="43"/>
      <c r="F535" s="73"/>
      <c r="G535" s="118"/>
      <c r="H535" s="70"/>
      <c r="I535" s="71"/>
      <c r="J535" s="72"/>
      <c r="K535" s="115"/>
      <c r="N535" s="74" t="s">
        <v>1189</v>
      </c>
      <c r="O535" s="74" t="e">
        <f>VLOOKUP(B535,#REF!,5,FALSE)</f>
        <v>#REF!</v>
      </c>
    </row>
    <row r="536" spans="1:15" ht="14.1" customHeight="1" x14ac:dyDescent="0.2">
      <c r="A536" s="60">
        <v>11</v>
      </c>
      <c r="B536" s="41">
        <v>11506</v>
      </c>
      <c r="C536" s="41"/>
      <c r="D536" s="81"/>
      <c r="E536" s="43"/>
      <c r="F536" s="73"/>
      <c r="G536" s="118"/>
      <c r="H536" s="70"/>
      <c r="I536" s="71"/>
      <c r="J536" s="72"/>
      <c r="K536" s="115"/>
      <c r="N536" s="74" t="s">
        <v>1189</v>
      </c>
      <c r="O536" s="74" t="e">
        <f>VLOOKUP(B536,#REF!,5,FALSE)</f>
        <v>#REF!</v>
      </c>
    </row>
    <row r="537" spans="1:15" ht="14.1" customHeight="1" x14ac:dyDescent="0.2">
      <c r="A537" s="60">
        <v>12</v>
      </c>
      <c r="B537" s="41">
        <v>11507</v>
      </c>
      <c r="C537" s="41"/>
      <c r="D537" s="81"/>
      <c r="E537" s="43"/>
      <c r="F537" s="73"/>
      <c r="G537" s="118"/>
      <c r="H537" s="70"/>
      <c r="I537" s="71"/>
      <c r="J537" s="72"/>
      <c r="K537" s="115"/>
      <c r="N537" s="74" t="s">
        <v>1189</v>
      </c>
      <c r="O537" s="74" t="e">
        <f>VLOOKUP(B537,#REF!,5,FALSE)</f>
        <v>#REF!</v>
      </c>
    </row>
    <row r="538" spans="1:15" ht="14.1" customHeight="1" x14ac:dyDescent="0.2">
      <c r="A538" s="60">
        <v>13</v>
      </c>
      <c r="B538" s="41">
        <v>11310</v>
      </c>
      <c r="C538" s="41"/>
      <c r="D538" s="81"/>
      <c r="E538" s="43"/>
      <c r="F538" s="73"/>
      <c r="G538" s="118"/>
      <c r="H538" s="70"/>
      <c r="I538" s="71"/>
      <c r="J538" s="72"/>
      <c r="K538" s="115"/>
      <c r="N538" s="74" t="s">
        <v>1189</v>
      </c>
      <c r="O538" s="74" t="e">
        <f>VLOOKUP(B538,#REF!,5,FALSE)</f>
        <v>#REF!</v>
      </c>
    </row>
    <row r="539" spans="1:15" ht="14.1" customHeight="1" x14ac:dyDescent="0.2">
      <c r="A539" s="60">
        <v>14</v>
      </c>
      <c r="B539" s="41">
        <v>11510</v>
      </c>
      <c r="C539" s="41"/>
      <c r="D539" s="81"/>
      <c r="E539" s="43"/>
      <c r="F539" s="73"/>
      <c r="G539" s="118"/>
      <c r="H539" s="70"/>
      <c r="I539" s="71"/>
      <c r="J539" s="72"/>
      <c r="K539" s="115"/>
      <c r="N539" s="74" t="s">
        <v>1189</v>
      </c>
      <c r="O539" s="74" t="e">
        <f>VLOOKUP(B539,#REF!,5,FALSE)</f>
        <v>#REF!</v>
      </c>
    </row>
    <row r="540" spans="1:15" ht="14.1" customHeight="1" x14ac:dyDescent="0.2">
      <c r="A540" s="60">
        <v>15</v>
      </c>
      <c r="B540" s="41">
        <v>11444</v>
      </c>
      <c r="C540" s="41"/>
      <c r="D540" s="81"/>
      <c r="E540" s="43"/>
      <c r="F540" s="73"/>
      <c r="G540" s="118"/>
      <c r="H540" s="70"/>
      <c r="I540" s="71"/>
      <c r="J540" s="72"/>
      <c r="K540" s="115"/>
      <c r="N540" s="74" t="s">
        <v>1189</v>
      </c>
      <c r="O540" s="74" t="e">
        <f>VLOOKUP(B540,#REF!,5,FALSE)</f>
        <v>#REF!</v>
      </c>
    </row>
    <row r="541" spans="1:15" ht="14.1" customHeight="1" x14ac:dyDescent="0.2">
      <c r="A541" s="60">
        <v>16</v>
      </c>
      <c r="B541" s="41">
        <v>11511</v>
      </c>
      <c r="C541" s="41"/>
      <c r="D541" s="81"/>
      <c r="E541" s="43"/>
      <c r="F541" s="73"/>
      <c r="G541" s="118"/>
      <c r="H541" s="70"/>
      <c r="I541" s="71"/>
      <c r="J541" s="72"/>
      <c r="K541" s="115"/>
      <c r="N541" s="74" t="s">
        <v>1189</v>
      </c>
      <c r="O541" s="74" t="e">
        <f>VLOOKUP(B541,#REF!,5,FALSE)</f>
        <v>#REF!</v>
      </c>
    </row>
    <row r="542" spans="1:15" ht="14.1" customHeight="1" x14ac:dyDescent="0.2">
      <c r="A542" s="60">
        <v>17</v>
      </c>
      <c r="B542" s="41">
        <v>11448</v>
      </c>
      <c r="C542" s="41"/>
      <c r="D542" s="81"/>
      <c r="E542" s="43"/>
      <c r="F542" s="73"/>
      <c r="G542" s="118"/>
      <c r="H542" s="70"/>
      <c r="I542" s="71"/>
      <c r="J542" s="72"/>
      <c r="K542" s="115"/>
      <c r="N542" s="74" t="s">
        <v>1189</v>
      </c>
      <c r="O542" s="74" t="e">
        <f>VLOOKUP(B542,#REF!,5,FALSE)</f>
        <v>#REF!</v>
      </c>
    </row>
    <row r="543" spans="1:15" ht="14.1" customHeight="1" x14ac:dyDescent="0.2">
      <c r="A543" s="60">
        <v>18</v>
      </c>
      <c r="B543" s="41">
        <v>11488</v>
      </c>
      <c r="C543" s="41"/>
      <c r="D543" s="81"/>
      <c r="E543" s="43"/>
      <c r="F543" s="73"/>
      <c r="G543" s="118"/>
      <c r="H543" s="70"/>
      <c r="I543" s="71"/>
      <c r="J543" s="72"/>
      <c r="K543" s="115"/>
      <c r="N543" s="74" t="s">
        <v>1189</v>
      </c>
      <c r="O543" s="74" t="e">
        <f>VLOOKUP(B543,#REF!,5,FALSE)</f>
        <v>#REF!</v>
      </c>
    </row>
    <row r="544" spans="1:15" ht="14.1" customHeight="1" x14ac:dyDescent="0.2">
      <c r="A544" s="60">
        <v>19</v>
      </c>
      <c r="B544" s="41">
        <v>11450</v>
      </c>
      <c r="C544" s="41"/>
      <c r="D544" s="81"/>
      <c r="E544" s="43"/>
      <c r="F544" s="73"/>
      <c r="G544" s="118"/>
      <c r="H544" s="70"/>
      <c r="I544" s="71"/>
      <c r="J544" s="72"/>
      <c r="K544" s="115"/>
      <c r="N544" s="74" t="s">
        <v>1189</v>
      </c>
      <c r="O544" s="74" t="e">
        <f>VLOOKUP(B544,#REF!,5,FALSE)</f>
        <v>#REF!</v>
      </c>
    </row>
    <row r="545" spans="1:15" ht="14.1" customHeight="1" x14ac:dyDescent="0.2">
      <c r="A545" s="60">
        <v>20</v>
      </c>
      <c r="B545" s="41">
        <v>11551</v>
      </c>
      <c r="C545" s="41"/>
      <c r="D545" s="81"/>
      <c r="E545" s="43"/>
      <c r="F545" s="73"/>
      <c r="G545" s="118"/>
      <c r="H545" s="70"/>
      <c r="I545" s="71"/>
      <c r="J545" s="72"/>
      <c r="K545" s="115"/>
      <c r="N545" s="74" t="s">
        <v>1189</v>
      </c>
      <c r="O545" s="74" t="e">
        <f>VLOOKUP(B545,#REF!,5,FALSE)</f>
        <v>#REF!</v>
      </c>
    </row>
    <row r="546" spans="1:15" ht="14.1" customHeight="1" x14ac:dyDescent="0.2">
      <c r="A546" s="60">
        <v>21</v>
      </c>
      <c r="B546" s="41">
        <v>11314</v>
      </c>
      <c r="C546" s="41"/>
      <c r="D546" s="81"/>
      <c r="E546" s="43"/>
      <c r="F546" s="73"/>
      <c r="G546" s="118"/>
      <c r="H546" s="70"/>
      <c r="I546" s="71"/>
      <c r="J546" s="72"/>
      <c r="K546" s="115"/>
      <c r="N546" s="74" t="s">
        <v>1189</v>
      </c>
      <c r="O546" s="74" t="e">
        <f>VLOOKUP(B546,#REF!,5,FALSE)</f>
        <v>#REF!</v>
      </c>
    </row>
    <row r="547" spans="1:15" ht="14.1" customHeight="1" x14ac:dyDescent="0.2">
      <c r="A547" s="60">
        <v>22</v>
      </c>
      <c r="B547" s="41">
        <v>11381</v>
      </c>
      <c r="C547" s="41"/>
      <c r="D547" s="81"/>
      <c r="E547" s="43"/>
      <c r="F547" s="73"/>
      <c r="G547" s="118"/>
      <c r="H547" s="70"/>
      <c r="I547" s="71"/>
      <c r="J547" s="72"/>
      <c r="K547" s="115"/>
      <c r="N547" s="74" t="s">
        <v>1189</v>
      </c>
      <c r="O547" s="74" t="e">
        <f>VLOOKUP(B547,#REF!,5,FALSE)</f>
        <v>#REF!</v>
      </c>
    </row>
    <row r="548" spans="1:15" ht="14.1" customHeight="1" x14ac:dyDescent="0.2">
      <c r="A548" s="60">
        <v>23</v>
      </c>
      <c r="B548" s="41">
        <v>11455</v>
      </c>
      <c r="C548" s="41"/>
      <c r="D548" s="81"/>
      <c r="E548" s="43"/>
      <c r="F548" s="73"/>
      <c r="G548" s="118"/>
      <c r="H548" s="70"/>
      <c r="I548" s="71"/>
      <c r="J548" s="72"/>
      <c r="K548" s="115"/>
      <c r="N548" s="74" t="s">
        <v>1189</v>
      </c>
      <c r="O548" s="74" t="e">
        <f>VLOOKUP(B548,#REF!,5,FALSE)</f>
        <v>#REF!</v>
      </c>
    </row>
    <row r="549" spans="1:15" ht="14.1" customHeight="1" x14ac:dyDescent="0.2">
      <c r="A549" s="60">
        <v>24</v>
      </c>
      <c r="B549" s="129">
        <v>11456</v>
      </c>
      <c r="C549" s="129"/>
      <c r="D549" s="130"/>
      <c r="E549" s="131"/>
      <c r="F549" s="73"/>
      <c r="G549" s="118"/>
      <c r="H549" s="70"/>
      <c r="I549" s="71"/>
      <c r="J549" s="72"/>
      <c r="K549" s="115"/>
      <c r="N549" s="74" t="s">
        <v>1189</v>
      </c>
      <c r="O549" s="74" t="e">
        <f>VLOOKUP(B549,#REF!,5,FALSE)</f>
        <v>#REF!</v>
      </c>
    </row>
    <row r="550" spans="1:15" ht="14.1" customHeight="1" x14ac:dyDescent="0.2">
      <c r="A550" s="60">
        <v>25</v>
      </c>
      <c r="B550" s="41">
        <v>11415</v>
      </c>
      <c r="C550" s="41"/>
      <c r="D550" s="81"/>
      <c r="E550" s="43"/>
      <c r="F550" s="73"/>
      <c r="G550" s="118"/>
      <c r="H550" s="70"/>
      <c r="I550" s="71"/>
      <c r="J550" s="72"/>
      <c r="K550" s="115"/>
      <c r="N550" s="74" t="s">
        <v>1189</v>
      </c>
      <c r="O550" s="74" t="e">
        <f>VLOOKUP(B550,#REF!,5,FALSE)</f>
        <v>#REF!</v>
      </c>
    </row>
    <row r="551" spans="1:15" ht="14.1" customHeight="1" x14ac:dyDescent="0.2">
      <c r="A551" s="60">
        <v>26</v>
      </c>
      <c r="B551" s="41">
        <v>11383</v>
      </c>
      <c r="C551" s="41"/>
      <c r="D551" s="81"/>
      <c r="E551" s="43"/>
      <c r="F551" s="73"/>
      <c r="G551" s="118"/>
      <c r="H551" s="70"/>
      <c r="I551" s="71"/>
      <c r="J551" s="72"/>
      <c r="K551" s="115"/>
      <c r="N551" s="74" t="s">
        <v>1189</v>
      </c>
      <c r="O551" s="74" t="e">
        <f>VLOOKUP(B551,#REF!,5,FALSE)</f>
        <v>#REF!</v>
      </c>
    </row>
    <row r="552" spans="1:15" ht="14.1" customHeight="1" x14ac:dyDescent="0.2">
      <c r="A552" s="60">
        <v>27</v>
      </c>
      <c r="B552" s="41">
        <v>11556</v>
      </c>
      <c r="C552" s="41"/>
      <c r="D552" s="81"/>
      <c r="E552" s="43"/>
      <c r="F552" s="73"/>
      <c r="G552" s="118"/>
      <c r="H552" s="70"/>
      <c r="I552" s="71"/>
      <c r="J552" s="72"/>
      <c r="K552" s="115"/>
      <c r="N552" s="74" t="s">
        <v>1189</v>
      </c>
      <c r="O552" s="74" t="e">
        <f>VLOOKUP(B552,#REF!,5,FALSE)</f>
        <v>#REF!</v>
      </c>
    </row>
    <row r="553" spans="1:15" ht="14.1" customHeight="1" x14ac:dyDescent="0.2">
      <c r="A553" s="60">
        <v>28</v>
      </c>
      <c r="B553" s="41">
        <v>11525</v>
      </c>
      <c r="C553" s="41"/>
      <c r="D553" s="81"/>
      <c r="E553" s="43"/>
      <c r="F553" s="73"/>
      <c r="G553" s="118"/>
      <c r="H553" s="70"/>
      <c r="I553" s="71"/>
      <c r="J553" s="72"/>
      <c r="K553" s="115"/>
      <c r="N553" s="74" t="s">
        <v>1189</v>
      </c>
      <c r="O553" s="74" t="e">
        <f>VLOOKUP(B553,#REF!,5,FALSE)</f>
        <v>#REF!</v>
      </c>
    </row>
    <row r="554" spans="1:15" ht="14.1" customHeight="1" x14ac:dyDescent="0.2">
      <c r="A554" s="60">
        <v>29</v>
      </c>
      <c r="B554" s="41">
        <v>11322</v>
      </c>
      <c r="C554" s="41"/>
      <c r="D554" s="81"/>
      <c r="E554" s="43"/>
      <c r="F554" s="73"/>
      <c r="G554" s="118"/>
      <c r="H554" s="70"/>
      <c r="I554" s="71"/>
      <c r="J554" s="72"/>
      <c r="K554" s="115"/>
      <c r="N554" s="74" t="s">
        <v>1189</v>
      </c>
      <c r="O554" s="74" t="e">
        <f>VLOOKUP(B554,#REF!,5,FALSE)</f>
        <v>#REF!</v>
      </c>
    </row>
    <row r="555" spans="1:15" ht="14.1" customHeight="1" x14ac:dyDescent="0.2">
      <c r="A555" s="60">
        <v>30</v>
      </c>
      <c r="B555" s="41">
        <v>11496</v>
      </c>
      <c r="C555" s="41"/>
      <c r="D555" s="81"/>
      <c r="E555" s="43"/>
      <c r="F555" s="73"/>
      <c r="G555" s="118"/>
      <c r="H555" s="70"/>
      <c r="I555" s="71"/>
      <c r="J555" s="72"/>
      <c r="K555" s="115"/>
      <c r="N555" s="74" t="s">
        <v>1189</v>
      </c>
      <c r="O555" s="74" t="e">
        <f>VLOOKUP(B555,#REF!,5,FALSE)</f>
        <v>#REF!</v>
      </c>
    </row>
    <row r="556" spans="1:15" ht="14.1" customHeight="1" x14ac:dyDescent="0.2">
      <c r="A556" s="60">
        <v>31</v>
      </c>
      <c r="B556" s="41">
        <v>11461</v>
      </c>
      <c r="C556" s="41"/>
      <c r="D556" s="81"/>
      <c r="E556" s="43"/>
      <c r="F556" s="73"/>
      <c r="G556" s="118"/>
      <c r="H556" s="70"/>
      <c r="I556" s="71"/>
      <c r="J556" s="72"/>
      <c r="K556" s="115"/>
      <c r="N556" s="74" t="s">
        <v>1189</v>
      </c>
      <c r="O556" s="74" t="e">
        <f>VLOOKUP(B556,#REF!,5,FALSE)</f>
        <v>#REF!</v>
      </c>
    </row>
    <row r="557" spans="1:15" ht="14.1" customHeight="1" x14ac:dyDescent="0.2">
      <c r="A557" s="60">
        <v>32</v>
      </c>
      <c r="B557" s="41">
        <v>11498</v>
      </c>
      <c r="C557" s="41"/>
      <c r="D557" s="81"/>
      <c r="E557" s="43"/>
      <c r="F557" s="73"/>
      <c r="G557" s="118"/>
      <c r="H557" s="70"/>
      <c r="I557" s="71"/>
      <c r="J557" s="72"/>
      <c r="K557" s="115"/>
      <c r="N557" s="74" t="s">
        <v>1189</v>
      </c>
      <c r="O557" s="74" t="e">
        <f>VLOOKUP(B557,#REF!,5,FALSE)</f>
        <v>#REF!</v>
      </c>
    </row>
    <row r="558" spans="1:15" ht="14.1" customHeight="1" x14ac:dyDescent="0.2">
      <c r="A558" s="60">
        <v>33</v>
      </c>
      <c r="B558" s="41">
        <v>11567</v>
      </c>
      <c r="C558" s="41"/>
      <c r="D558" s="81"/>
      <c r="E558" s="43"/>
      <c r="F558" s="73"/>
      <c r="G558" s="118"/>
      <c r="H558" s="70"/>
      <c r="I558" s="71"/>
      <c r="J558" s="72"/>
      <c r="K558" s="115"/>
      <c r="N558" s="74" t="s">
        <v>1189</v>
      </c>
      <c r="O558" s="74" t="e">
        <f>VLOOKUP(B558,#REF!,5,FALSE)</f>
        <v>#REF!</v>
      </c>
    </row>
    <row r="559" spans="1:15" ht="14.1" customHeight="1" x14ac:dyDescent="0.2">
      <c r="A559" s="60">
        <v>34</v>
      </c>
      <c r="B559" s="41"/>
      <c r="C559" s="41"/>
      <c r="D559" s="81"/>
      <c r="E559" s="43"/>
      <c r="F559" s="73"/>
      <c r="G559" s="118"/>
      <c r="H559" s="70"/>
      <c r="I559" s="71"/>
      <c r="J559" s="72"/>
      <c r="K559" s="115"/>
      <c r="N559" s="74" t="s">
        <v>1189</v>
      </c>
      <c r="O559" s="74" t="e">
        <f>VLOOKUP(B559,#REF!,5,FALSE)</f>
        <v>#REF!</v>
      </c>
    </row>
    <row r="560" spans="1:15" ht="14.1" customHeight="1" x14ac:dyDescent="0.2">
      <c r="A560" s="60">
        <v>35</v>
      </c>
      <c r="B560" s="41"/>
      <c r="C560" s="41"/>
      <c r="D560" s="81"/>
      <c r="E560" s="43"/>
      <c r="F560" s="85"/>
      <c r="G560" s="118"/>
      <c r="H560" s="86"/>
      <c r="I560" s="82"/>
      <c r="J560" s="83"/>
      <c r="K560" s="115"/>
      <c r="N560" s="74" t="s">
        <v>1189</v>
      </c>
      <c r="O560" s="74" t="e">
        <f>VLOOKUP(B560,#REF!,5,FALSE)</f>
        <v>#REF!</v>
      </c>
    </row>
    <row r="561" spans="1:15" ht="14.1" customHeight="1" x14ac:dyDescent="0.2">
      <c r="A561" s="60">
        <v>36</v>
      </c>
      <c r="B561" s="41"/>
      <c r="C561" s="41"/>
      <c r="D561" s="81"/>
      <c r="E561" s="43"/>
      <c r="F561" s="85"/>
      <c r="G561" s="86"/>
      <c r="H561" s="86"/>
      <c r="I561" s="104"/>
      <c r="J561" s="73"/>
      <c r="K561" s="115"/>
      <c r="N561" s="74" t="s">
        <v>1189</v>
      </c>
      <c r="O561" s="74" t="e">
        <f>VLOOKUP(B561,#REF!,5,FALSE)</f>
        <v>#REF!</v>
      </c>
    </row>
    <row r="562" spans="1:15" ht="14.1" customHeight="1" x14ac:dyDescent="0.2">
      <c r="A562" s="60">
        <v>37</v>
      </c>
      <c r="B562" s="41"/>
      <c r="C562" s="41"/>
      <c r="D562" s="81"/>
      <c r="E562" s="43"/>
      <c r="F562" s="85"/>
      <c r="G562" s="86"/>
      <c r="H562" s="86"/>
      <c r="I562" s="86"/>
      <c r="J562" s="73"/>
      <c r="K562" s="115"/>
      <c r="N562" s="74" t="s">
        <v>1189</v>
      </c>
      <c r="O562" s="74" t="e">
        <f>VLOOKUP(B562,#REF!,5,FALSE)</f>
        <v>#REF!</v>
      </c>
    </row>
    <row r="563" spans="1:15" ht="14.1" customHeight="1" x14ac:dyDescent="0.2">
      <c r="A563" s="60">
        <v>38</v>
      </c>
      <c r="B563" s="41"/>
      <c r="C563" s="41"/>
      <c r="D563" s="81"/>
      <c r="E563" s="43"/>
      <c r="F563" s="85"/>
      <c r="G563" s="86"/>
      <c r="H563" s="86"/>
      <c r="I563" s="86"/>
      <c r="J563" s="73"/>
      <c r="K563" s="115"/>
      <c r="N563" s="74" t="s">
        <v>1189</v>
      </c>
      <c r="O563" s="74" t="e">
        <f>VLOOKUP(B563,#REF!,5,FALSE)</f>
        <v>#REF!</v>
      </c>
    </row>
    <row r="564" spans="1:15" ht="14.1" customHeight="1" x14ac:dyDescent="0.2">
      <c r="A564" s="60">
        <v>39</v>
      </c>
      <c r="B564" s="41"/>
      <c r="C564" s="41"/>
      <c r="D564" s="81"/>
      <c r="E564" s="43"/>
      <c r="F564" s="85"/>
      <c r="G564" s="86"/>
      <c r="H564" s="86"/>
      <c r="I564" s="86"/>
      <c r="J564" s="73"/>
      <c r="K564" s="115"/>
      <c r="N564" s="74" t="s">
        <v>1189</v>
      </c>
      <c r="O564" s="74" t="e">
        <f>VLOOKUP(B564,#REF!,5,FALSE)</f>
        <v>#REF!</v>
      </c>
    </row>
    <row r="565" spans="1:15" ht="14.1" customHeight="1" x14ac:dyDescent="0.2">
      <c r="A565" s="60">
        <v>40</v>
      </c>
      <c r="B565" s="41"/>
      <c r="C565" s="41"/>
      <c r="D565" s="81"/>
      <c r="E565" s="43"/>
      <c r="F565" s="85"/>
      <c r="G565" s="86"/>
      <c r="H565" s="86"/>
      <c r="I565" s="86"/>
      <c r="J565" s="73"/>
      <c r="K565" s="115"/>
      <c r="N565" s="74" t="s">
        <v>1189</v>
      </c>
      <c r="O565" s="74" t="e">
        <f>VLOOKUP(B565,#REF!,5,FALSE)</f>
        <v>#REF!</v>
      </c>
    </row>
    <row r="566" spans="1:15" ht="14.1" customHeight="1" x14ac:dyDescent="0.2">
      <c r="A566" s="60"/>
      <c r="B566" s="116"/>
      <c r="C566" s="116"/>
      <c r="D566" s="123"/>
      <c r="E566" s="117"/>
      <c r="F566" s="86"/>
      <c r="G566" s="86"/>
      <c r="H566" s="86"/>
      <c r="I566" s="86"/>
      <c r="J566" s="73"/>
      <c r="K566" s="115"/>
      <c r="N566" s="74" t="s">
        <v>1189</v>
      </c>
      <c r="O566" s="74" t="e">
        <f>VLOOKUP(B566,#REF!,5,FALSE)</f>
        <v>#REF!</v>
      </c>
    </row>
    <row r="567" spans="1:15" ht="14.1" customHeight="1" x14ac:dyDescent="0.2">
      <c r="A567" s="60"/>
      <c r="B567" s="116"/>
      <c r="C567" s="116"/>
      <c r="D567" s="124"/>
      <c r="E567" s="117"/>
      <c r="F567" s="86"/>
      <c r="G567" s="86"/>
      <c r="H567" s="86"/>
      <c r="I567" s="86"/>
      <c r="J567" s="73"/>
      <c r="K567" s="115"/>
      <c r="N567" s="74" t="s">
        <v>1189</v>
      </c>
      <c r="O567" s="74" t="e">
        <f>VLOOKUP(B567,#REF!,5,FALSE)</f>
        <v>#REF!</v>
      </c>
    </row>
    <row r="568" spans="1:15" ht="14.1" customHeight="1" x14ac:dyDescent="0.2">
      <c r="A568" s="60"/>
      <c r="B568" s="116"/>
      <c r="C568" s="116"/>
      <c r="D568" s="124"/>
      <c r="E568" s="117"/>
      <c r="F568" s="104"/>
      <c r="G568" s="104"/>
      <c r="H568" s="104"/>
      <c r="I568" s="104"/>
      <c r="J568" s="73"/>
      <c r="K568" s="115"/>
      <c r="N568" s="74" t="s">
        <v>1189</v>
      </c>
      <c r="O568" s="74" t="e">
        <f>VLOOKUP(B568,#REF!,5,FALSE)</f>
        <v>#REF!</v>
      </c>
    </row>
    <row r="569" spans="1:15" ht="14.1" customHeight="1" x14ac:dyDescent="0.2">
      <c r="A569" s="60"/>
      <c r="B569" s="112"/>
      <c r="C569" s="112"/>
      <c r="D569" s="125"/>
      <c r="E569" s="114"/>
      <c r="F569" s="126"/>
      <c r="G569" s="126"/>
      <c r="H569" s="126"/>
      <c r="I569" s="126"/>
      <c r="J569" s="85"/>
      <c r="K569" s="85"/>
    </row>
    <row r="571" spans="1:15" x14ac:dyDescent="0.2">
      <c r="B571" s="95" t="s">
        <v>822</v>
      </c>
      <c r="C571" s="96">
        <f>COUNTIF(E526:E569,"L")</f>
        <v>0</v>
      </c>
      <c r="I571" s="97" t="s">
        <v>823</v>
      </c>
    </row>
    <row r="572" spans="1:15" x14ac:dyDescent="0.2">
      <c r="B572" s="95" t="s">
        <v>824</v>
      </c>
      <c r="C572" s="96">
        <f>COUNTIF(E526:E569,"P")</f>
        <v>0</v>
      </c>
      <c r="I572" s="97"/>
    </row>
    <row r="573" spans="1:15" x14ac:dyDescent="0.2">
      <c r="B573" s="95" t="s">
        <v>825</v>
      </c>
      <c r="C573" s="96">
        <f>SUM(C571:C572)</f>
        <v>0</v>
      </c>
      <c r="I573" s="97"/>
    </row>
    <row r="574" spans="1:15" x14ac:dyDescent="0.2">
      <c r="I574" s="97"/>
    </row>
    <row r="575" spans="1:15" x14ac:dyDescent="0.2">
      <c r="A575" s="57"/>
      <c r="F575" s="98"/>
      <c r="G575" s="98"/>
      <c r="H575" s="98"/>
      <c r="I575" s="99" t="str">
        <f>VLOOKUP(B524,'[1]REKAP NEW'!$B$12:$F$40,5,FALSE)</f>
        <v>KI KHOIRUL ARIFIN, S.Pd</v>
      </c>
      <c r="J575" s="98"/>
      <c r="K575" s="98"/>
    </row>
  </sheetData>
  <sheetProtection password="CEAC" sheet="1" objects="1" scenarios="1"/>
  <mergeCells count="24">
    <mergeCell ref="A522:K522"/>
    <mergeCell ref="A297:K297"/>
    <mergeCell ref="A298:K298"/>
    <mergeCell ref="A299:K299"/>
    <mergeCell ref="A371:K371"/>
    <mergeCell ref="A372:K372"/>
    <mergeCell ref="A373:K373"/>
    <mergeCell ref="A446:K446"/>
    <mergeCell ref="A447:K447"/>
    <mergeCell ref="A448:K448"/>
    <mergeCell ref="A520:K520"/>
    <mergeCell ref="A521:K521"/>
    <mergeCell ref="A225:K225"/>
    <mergeCell ref="A1:K1"/>
    <mergeCell ref="A2:K2"/>
    <mergeCell ref="A3:K3"/>
    <mergeCell ref="A75:K75"/>
    <mergeCell ref="A76:K76"/>
    <mergeCell ref="A77:K77"/>
    <mergeCell ref="A149:K149"/>
    <mergeCell ref="A150:K150"/>
    <mergeCell ref="A151:K151"/>
    <mergeCell ref="A223:K223"/>
    <mergeCell ref="A224:K224"/>
  </mergeCells>
  <conditionalFormatting sqref="K117:K119 K8:K41 K82:K115 K155:K188 H117:I119">
    <cfRule type="cellIs" dxfId="628" priority="383" operator="equal">
      <formula>"V"</formula>
    </cfRule>
  </conditionalFormatting>
  <conditionalFormatting sqref="I264">
    <cfRule type="cellIs" dxfId="627" priority="381" operator="equal">
      <formula>"V"</formula>
    </cfRule>
  </conditionalFormatting>
  <conditionalFormatting sqref="I561">
    <cfRule type="cellIs" dxfId="626" priority="379" operator="equal">
      <formula>"V"</formula>
    </cfRule>
  </conditionalFormatting>
  <conditionalFormatting sqref="I190">
    <cfRule type="cellIs" dxfId="625" priority="382" operator="equal">
      <formula>"V"</formula>
    </cfRule>
  </conditionalFormatting>
  <conditionalFormatting sqref="I487">
    <cfRule type="cellIs" dxfId="624" priority="380" operator="equal">
      <formula>"V"</formula>
    </cfRule>
  </conditionalFormatting>
  <conditionalFormatting sqref="O8:O47">
    <cfRule type="cellIs" dxfId="623" priority="377" operator="equal">
      <formula>"L"</formula>
    </cfRule>
    <cfRule type="cellIs" dxfId="622" priority="378" operator="equal">
      <formula>"B"</formula>
    </cfRule>
  </conditionalFormatting>
  <conditionalFormatting sqref="O82:O124">
    <cfRule type="cellIs" dxfId="621" priority="375" operator="equal">
      <formula>"L"</formula>
    </cfRule>
    <cfRule type="cellIs" dxfId="620" priority="376" operator="equal">
      <formula>"B"</formula>
    </cfRule>
  </conditionalFormatting>
  <conditionalFormatting sqref="O155:O197">
    <cfRule type="cellIs" dxfId="619" priority="373" operator="equal">
      <formula>"L"</formula>
    </cfRule>
    <cfRule type="cellIs" dxfId="618" priority="374" operator="equal">
      <formula>"B"</formula>
    </cfRule>
  </conditionalFormatting>
  <conditionalFormatting sqref="O229:O271">
    <cfRule type="cellIs" dxfId="617" priority="371" operator="equal">
      <formula>"L"</formula>
    </cfRule>
    <cfRule type="cellIs" dxfId="616" priority="372" operator="equal">
      <formula>"B"</formula>
    </cfRule>
  </conditionalFormatting>
  <conditionalFormatting sqref="O303:O345">
    <cfRule type="cellIs" dxfId="615" priority="369" operator="equal">
      <formula>"L"</formula>
    </cfRule>
    <cfRule type="cellIs" dxfId="614" priority="370" operator="equal">
      <formula>"B"</formula>
    </cfRule>
  </conditionalFormatting>
  <conditionalFormatting sqref="O377:O419">
    <cfRule type="cellIs" dxfId="613" priority="367" operator="equal">
      <formula>"L"</formula>
    </cfRule>
    <cfRule type="cellIs" dxfId="612" priority="368" operator="equal">
      <formula>"B"</formula>
    </cfRule>
  </conditionalFormatting>
  <conditionalFormatting sqref="O452:O494">
    <cfRule type="cellIs" dxfId="611" priority="365" operator="equal">
      <formula>"L"</formula>
    </cfRule>
    <cfRule type="cellIs" dxfId="610" priority="366" operator="equal">
      <formula>"B"</formula>
    </cfRule>
  </conditionalFormatting>
  <conditionalFormatting sqref="O526:O568">
    <cfRule type="cellIs" dxfId="609" priority="363" operator="equal">
      <formula>"L"</formula>
    </cfRule>
    <cfRule type="cellIs" dxfId="608" priority="364" operator="equal">
      <formula>"B"</formula>
    </cfRule>
  </conditionalFormatting>
  <conditionalFormatting sqref="G452:H479 H480:H485">
    <cfRule type="cellIs" dxfId="607" priority="360" operator="equal">
      <formula>"L"</formula>
    </cfRule>
    <cfRule type="cellIs" dxfId="606" priority="361" operator="equal">
      <formula>"L"</formula>
    </cfRule>
    <cfRule type="cellIs" dxfId="605" priority="362" operator="equal">
      <formula>"B"</formula>
    </cfRule>
  </conditionalFormatting>
  <conditionalFormatting sqref="G452:H479 H480:H485">
    <cfRule type="cellIs" dxfId="604" priority="359" operator="equal">
      <formula>"BELUM"</formula>
    </cfRule>
  </conditionalFormatting>
  <conditionalFormatting sqref="I412">
    <cfRule type="cellIs" dxfId="603" priority="357" operator="equal">
      <formula>"V"</formula>
    </cfRule>
  </conditionalFormatting>
  <conditionalFormatting sqref="F452:F485">
    <cfRule type="cellIs" dxfId="602" priority="358" operator="equal">
      <formula>"V"</formula>
    </cfRule>
  </conditionalFormatting>
  <conditionalFormatting sqref="I338">
    <cfRule type="cellIs" dxfId="601" priority="356" operator="equal">
      <formula>"V"</formula>
    </cfRule>
  </conditionalFormatting>
  <conditionalFormatting sqref="G526:H553 H554:H559">
    <cfRule type="cellIs" dxfId="600" priority="345" operator="equal">
      <formula>"L"</formula>
    </cfRule>
    <cfRule type="cellIs" dxfId="599" priority="346" operator="equal">
      <formula>"L"</formula>
    </cfRule>
    <cfRule type="cellIs" dxfId="598" priority="347" operator="equal">
      <formula>"B"</formula>
    </cfRule>
  </conditionalFormatting>
  <conditionalFormatting sqref="G526:H553 H554:H559">
    <cfRule type="cellIs" dxfId="597" priority="344" operator="equal">
      <formula>"BELUM"</formula>
    </cfRule>
  </conditionalFormatting>
  <conditionalFormatting sqref="F526:F559">
    <cfRule type="cellIs" dxfId="596" priority="343" operator="equal">
      <formula>"V"</formula>
    </cfRule>
  </conditionalFormatting>
  <conditionalFormatting sqref="G480:G486">
    <cfRule type="cellIs" dxfId="595" priority="340" operator="equal">
      <formula>"L"</formula>
    </cfRule>
    <cfRule type="cellIs" dxfId="594" priority="341" operator="equal">
      <formula>"L"</formula>
    </cfRule>
    <cfRule type="cellIs" dxfId="593" priority="342" operator="equal">
      <formula>"B"</formula>
    </cfRule>
  </conditionalFormatting>
  <conditionalFormatting sqref="G480:G486">
    <cfRule type="cellIs" dxfId="592" priority="339" operator="equal">
      <formula>"BELUM"</formula>
    </cfRule>
  </conditionalFormatting>
  <conditionalFormatting sqref="G554:G560">
    <cfRule type="cellIs" dxfId="591" priority="336" operator="equal">
      <formula>"L"</formula>
    </cfRule>
    <cfRule type="cellIs" dxfId="590" priority="337" operator="equal">
      <formula>"L"</formula>
    </cfRule>
    <cfRule type="cellIs" dxfId="589" priority="338" operator="equal">
      <formula>"B"</formula>
    </cfRule>
  </conditionalFormatting>
  <conditionalFormatting sqref="G554:G560">
    <cfRule type="cellIs" dxfId="588" priority="335" operator="equal">
      <formula>"BELUM"</formula>
    </cfRule>
  </conditionalFormatting>
  <conditionalFormatting sqref="F100">
    <cfRule type="cellIs" dxfId="587" priority="334" operator="equal">
      <formula>"V"</formula>
    </cfRule>
  </conditionalFormatting>
  <conditionalFormatting sqref="F236">
    <cfRule type="cellIs" dxfId="586" priority="333" operator="equal">
      <formula>"V"</formula>
    </cfRule>
  </conditionalFormatting>
  <conditionalFormatting sqref="F240">
    <cfRule type="cellIs" dxfId="585" priority="332" operator="equal">
      <formula>"V"</formula>
    </cfRule>
  </conditionalFormatting>
  <conditionalFormatting sqref="G329">
    <cfRule type="cellIs" dxfId="584" priority="330" operator="equal">
      <formula>0</formula>
    </cfRule>
    <cfRule type="cellIs" dxfId="583" priority="331" operator="lessThan">
      <formula>700000</formula>
    </cfRule>
  </conditionalFormatting>
  <conditionalFormatting sqref="G330">
    <cfRule type="cellIs" dxfId="582" priority="328" operator="equal">
      <formula>0</formula>
    </cfRule>
    <cfRule type="cellIs" dxfId="581" priority="329" operator="lessThan">
      <formula>700000</formula>
    </cfRule>
  </conditionalFormatting>
  <conditionalFormatting sqref="G331">
    <cfRule type="cellIs" dxfId="580" priority="326" operator="equal">
      <formula>0</formula>
    </cfRule>
    <cfRule type="cellIs" dxfId="579" priority="327" operator="lessThan">
      <formula>700000</formula>
    </cfRule>
  </conditionalFormatting>
  <conditionalFormatting sqref="G332">
    <cfRule type="cellIs" dxfId="578" priority="324" operator="equal">
      <formula>0</formula>
    </cfRule>
    <cfRule type="cellIs" dxfId="577" priority="325" operator="lessThan">
      <formula>700000</formula>
    </cfRule>
  </conditionalFormatting>
  <conditionalFormatting sqref="G333">
    <cfRule type="cellIs" dxfId="576" priority="322" operator="equal">
      <formula>0</formula>
    </cfRule>
    <cfRule type="cellIs" dxfId="575" priority="323" operator="lessThan">
      <formula>700000</formula>
    </cfRule>
  </conditionalFormatting>
  <conditionalFormatting sqref="G332:G334">
    <cfRule type="cellIs" dxfId="574" priority="320" operator="equal">
      <formula>0</formula>
    </cfRule>
    <cfRule type="cellIs" dxfId="573" priority="321" operator="lessThan">
      <formula>700000</formula>
    </cfRule>
  </conditionalFormatting>
  <conditionalFormatting sqref="G377">
    <cfRule type="cellIs" dxfId="572" priority="318" operator="equal">
      <formula>0</formula>
    </cfRule>
    <cfRule type="cellIs" dxfId="571" priority="319" operator="lessThan">
      <formula>700000</formula>
    </cfRule>
  </conditionalFormatting>
  <conditionalFormatting sqref="G378">
    <cfRule type="cellIs" dxfId="570" priority="316" operator="equal">
      <formula>0</formula>
    </cfRule>
    <cfRule type="cellIs" dxfId="569" priority="317" operator="lessThan">
      <formula>700000</formula>
    </cfRule>
  </conditionalFormatting>
  <conditionalFormatting sqref="G379">
    <cfRule type="cellIs" dxfId="568" priority="314" operator="equal">
      <formula>0</formula>
    </cfRule>
    <cfRule type="cellIs" dxfId="567" priority="315" operator="lessThan">
      <formula>700000</formula>
    </cfRule>
  </conditionalFormatting>
  <conditionalFormatting sqref="G380">
    <cfRule type="cellIs" dxfId="566" priority="312" operator="equal">
      <formula>0</formula>
    </cfRule>
    <cfRule type="cellIs" dxfId="565" priority="313" operator="lessThan">
      <formula>700000</formula>
    </cfRule>
  </conditionalFormatting>
  <conditionalFormatting sqref="G381">
    <cfRule type="cellIs" dxfId="564" priority="310" operator="equal">
      <formula>0</formula>
    </cfRule>
    <cfRule type="cellIs" dxfId="563" priority="311" operator="lessThan">
      <formula>700000</formula>
    </cfRule>
  </conditionalFormatting>
  <conditionalFormatting sqref="G382">
    <cfRule type="cellIs" dxfId="562" priority="308" operator="equal">
      <formula>0</formula>
    </cfRule>
    <cfRule type="cellIs" dxfId="561" priority="309" operator="lessThan">
      <formula>700000</formula>
    </cfRule>
  </conditionalFormatting>
  <conditionalFormatting sqref="G383">
    <cfRule type="cellIs" dxfId="560" priority="306" operator="equal">
      <formula>0</formula>
    </cfRule>
    <cfRule type="cellIs" dxfId="559" priority="307" operator="lessThan">
      <formula>700000</formula>
    </cfRule>
  </conditionalFormatting>
  <conditionalFormatting sqref="G384">
    <cfRule type="cellIs" dxfId="558" priority="304" operator="equal">
      <formula>0</formula>
    </cfRule>
    <cfRule type="cellIs" dxfId="557" priority="305" operator="lessThan">
      <formula>700000</formula>
    </cfRule>
  </conditionalFormatting>
  <conditionalFormatting sqref="G385">
    <cfRule type="cellIs" dxfId="556" priority="302" operator="equal">
      <formula>0</formula>
    </cfRule>
    <cfRule type="cellIs" dxfId="555" priority="303" operator="lessThan">
      <formula>700000</formula>
    </cfRule>
  </conditionalFormatting>
  <conditionalFormatting sqref="G386">
    <cfRule type="cellIs" dxfId="554" priority="300" operator="equal">
      <formula>0</formula>
    </cfRule>
    <cfRule type="cellIs" dxfId="553" priority="301" operator="lessThan">
      <formula>700000</formula>
    </cfRule>
  </conditionalFormatting>
  <conditionalFormatting sqref="G387">
    <cfRule type="cellIs" dxfId="552" priority="298" operator="equal">
      <formula>0</formula>
    </cfRule>
    <cfRule type="cellIs" dxfId="551" priority="299" operator="lessThan">
      <formula>700000</formula>
    </cfRule>
  </conditionalFormatting>
  <conditionalFormatting sqref="G388">
    <cfRule type="cellIs" dxfId="550" priority="296" operator="equal">
      <formula>0</formula>
    </cfRule>
    <cfRule type="cellIs" dxfId="549" priority="297" operator="lessThan">
      <formula>700000</formula>
    </cfRule>
  </conditionalFormatting>
  <conditionalFormatting sqref="G389">
    <cfRule type="cellIs" dxfId="548" priority="294" operator="equal">
      <formula>0</formula>
    </cfRule>
    <cfRule type="cellIs" dxfId="547" priority="295" operator="lessThan">
      <formula>700000</formula>
    </cfRule>
  </conditionalFormatting>
  <conditionalFormatting sqref="G390">
    <cfRule type="cellIs" dxfId="546" priority="292" operator="equal">
      <formula>0</formula>
    </cfRule>
    <cfRule type="cellIs" dxfId="545" priority="293" operator="lessThan">
      <formula>700000</formula>
    </cfRule>
  </conditionalFormatting>
  <conditionalFormatting sqref="G391">
    <cfRule type="cellIs" dxfId="544" priority="290" operator="equal">
      <formula>0</formula>
    </cfRule>
    <cfRule type="cellIs" dxfId="543" priority="291" operator="lessThan">
      <formula>700000</formula>
    </cfRule>
  </conditionalFormatting>
  <conditionalFormatting sqref="G392">
    <cfRule type="cellIs" dxfId="542" priority="288" operator="equal">
      <formula>0</formula>
    </cfRule>
    <cfRule type="cellIs" dxfId="541" priority="289" operator="lessThan">
      <formula>700000</formula>
    </cfRule>
  </conditionalFormatting>
  <conditionalFormatting sqref="G393">
    <cfRule type="cellIs" dxfId="540" priority="286" operator="equal">
      <formula>0</formula>
    </cfRule>
    <cfRule type="cellIs" dxfId="539" priority="287" operator="lessThan">
      <formula>700000</formula>
    </cfRule>
  </conditionalFormatting>
  <conditionalFormatting sqref="G394">
    <cfRule type="cellIs" dxfId="538" priority="284" operator="equal">
      <formula>0</formula>
    </cfRule>
    <cfRule type="cellIs" dxfId="537" priority="285" operator="lessThan">
      <formula>700000</formula>
    </cfRule>
  </conditionalFormatting>
  <conditionalFormatting sqref="G395">
    <cfRule type="cellIs" dxfId="536" priority="282" operator="equal">
      <formula>0</formula>
    </cfRule>
    <cfRule type="cellIs" dxfId="535" priority="283" operator="lessThan">
      <formula>700000</formula>
    </cfRule>
  </conditionalFormatting>
  <conditionalFormatting sqref="G396">
    <cfRule type="cellIs" dxfId="534" priority="280" operator="equal">
      <formula>0</formula>
    </cfRule>
    <cfRule type="cellIs" dxfId="533" priority="281" operator="lessThan">
      <formula>700000</formula>
    </cfRule>
  </conditionalFormatting>
  <conditionalFormatting sqref="G397">
    <cfRule type="cellIs" dxfId="532" priority="278" operator="equal">
      <formula>0</formula>
    </cfRule>
    <cfRule type="cellIs" dxfId="531" priority="279" operator="lessThan">
      <formula>700000</formula>
    </cfRule>
  </conditionalFormatting>
  <conditionalFormatting sqref="G398">
    <cfRule type="cellIs" dxfId="530" priority="276" operator="equal">
      <formula>0</formula>
    </cfRule>
    <cfRule type="cellIs" dxfId="529" priority="277" operator="lessThan">
      <formula>700000</formula>
    </cfRule>
  </conditionalFormatting>
  <conditionalFormatting sqref="G399">
    <cfRule type="cellIs" dxfId="528" priority="274" operator="equal">
      <formula>0</formula>
    </cfRule>
    <cfRule type="cellIs" dxfId="527" priority="275" operator="lessThan">
      <formula>700000</formula>
    </cfRule>
  </conditionalFormatting>
  <conditionalFormatting sqref="G400">
    <cfRule type="cellIs" dxfId="526" priority="272" operator="equal">
      <formula>0</formula>
    </cfRule>
    <cfRule type="cellIs" dxfId="525" priority="273" operator="lessThan">
      <formula>700000</formula>
    </cfRule>
  </conditionalFormatting>
  <conditionalFormatting sqref="G401">
    <cfRule type="cellIs" dxfId="524" priority="270" operator="equal">
      <formula>0</formula>
    </cfRule>
    <cfRule type="cellIs" dxfId="523" priority="271" operator="lessThan">
      <formula>700000</formula>
    </cfRule>
  </conditionalFormatting>
  <conditionalFormatting sqref="G402">
    <cfRule type="cellIs" dxfId="522" priority="268" operator="equal">
      <formula>0</formula>
    </cfRule>
    <cfRule type="cellIs" dxfId="521" priority="269" operator="lessThan">
      <formula>700000</formula>
    </cfRule>
  </conditionalFormatting>
  <conditionalFormatting sqref="G403">
    <cfRule type="cellIs" dxfId="520" priority="266" operator="equal">
      <formula>0</formula>
    </cfRule>
    <cfRule type="cellIs" dxfId="519" priority="267" operator="lessThan">
      <formula>700000</formula>
    </cfRule>
  </conditionalFormatting>
  <conditionalFormatting sqref="G405">
    <cfRule type="cellIs" dxfId="518" priority="264" operator="equal">
      <formula>0</formula>
    </cfRule>
    <cfRule type="cellIs" dxfId="517" priority="265" operator="lessThan">
      <formula>700000</formula>
    </cfRule>
  </conditionalFormatting>
  <conditionalFormatting sqref="G406">
    <cfRule type="cellIs" dxfId="516" priority="262" operator="equal">
      <formula>0</formula>
    </cfRule>
    <cfRule type="cellIs" dxfId="515" priority="263" operator="lessThan">
      <formula>700000</formula>
    </cfRule>
  </conditionalFormatting>
  <conditionalFormatting sqref="G406:G410">
    <cfRule type="cellIs" dxfId="514" priority="260" operator="equal">
      <formula>0</formula>
    </cfRule>
    <cfRule type="cellIs" dxfId="513" priority="261" operator="lessThan">
      <formula>700000</formula>
    </cfRule>
  </conditionalFormatting>
  <conditionalFormatting sqref="F99">
    <cfRule type="cellIs" dxfId="512" priority="259" operator="equal">
      <formula>"V"</formula>
    </cfRule>
  </conditionalFormatting>
  <conditionalFormatting sqref="H338">
    <cfRule type="cellIs" dxfId="511" priority="251" operator="equal">
      <formula>"L"</formula>
    </cfRule>
    <cfRule type="cellIs" dxfId="510" priority="252" operator="equal">
      <formula>"L"</formula>
    </cfRule>
    <cfRule type="cellIs" dxfId="509" priority="253" operator="equal">
      <formula>"B"</formula>
    </cfRule>
  </conditionalFormatting>
  <conditionalFormatting sqref="H338">
    <cfRule type="cellIs" dxfId="508" priority="250" operator="equal">
      <formula>"BELUM"</formula>
    </cfRule>
  </conditionalFormatting>
  <conditionalFormatting sqref="G338">
    <cfRule type="cellIs" dxfId="507" priority="248" operator="equal">
      <formula>0</formula>
    </cfRule>
    <cfRule type="cellIs" dxfId="506" priority="249" operator="lessThan">
      <formula>700000</formula>
    </cfRule>
  </conditionalFormatting>
  <conditionalFormatting sqref="G328">
    <cfRule type="cellIs" dxfId="505" priority="246" operator="equal">
      <formula>0</formula>
    </cfRule>
    <cfRule type="cellIs" dxfId="504" priority="247" operator="lessThan">
      <formula>700000</formula>
    </cfRule>
  </conditionalFormatting>
  <conditionalFormatting sqref="G329">
    <cfRule type="cellIs" dxfId="503" priority="244" operator="equal">
      <formula>0</formula>
    </cfRule>
    <cfRule type="cellIs" dxfId="502" priority="245" operator="lessThan">
      <formula>700000</formula>
    </cfRule>
  </conditionalFormatting>
  <conditionalFormatting sqref="G330">
    <cfRule type="cellIs" dxfId="501" priority="242" operator="equal">
      <formula>0</formula>
    </cfRule>
    <cfRule type="cellIs" dxfId="500" priority="243" operator="lessThan">
      <formula>700000</formula>
    </cfRule>
  </conditionalFormatting>
  <conditionalFormatting sqref="G331">
    <cfRule type="cellIs" dxfId="499" priority="240" operator="equal">
      <formula>0</formula>
    </cfRule>
    <cfRule type="cellIs" dxfId="498" priority="241" operator="lessThan">
      <formula>700000</formula>
    </cfRule>
  </conditionalFormatting>
  <conditionalFormatting sqref="G332">
    <cfRule type="cellIs" dxfId="497" priority="238" operator="equal">
      <formula>0</formula>
    </cfRule>
    <cfRule type="cellIs" dxfId="496" priority="239" operator="lessThan">
      <formula>700000</formula>
    </cfRule>
  </conditionalFormatting>
  <conditionalFormatting sqref="G328">
    <cfRule type="cellIs" dxfId="495" priority="227" operator="equal">
      <formula>0</formula>
    </cfRule>
    <cfRule type="cellIs" dxfId="494" priority="228" operator="lessThan">
      <formula>700000</formula>
    </cfRule>
  </conditionalFormatting>
  <conditionalFormatting sqref="G329">
    <cfRule type="cellIs" dxfId="493" priority="225" operator="equal">
      <formula>0</formula>
    </cfRule>
    <cfRule type="cellIs" dxfId="492" priority="226" operator="lessThan">
      <formula>700000</formula>
    </cfRule>
  </conditionalFormatting>
  <conditionalFormatting sqref="G330">
    <cfRule type="cellIs" dxfId="491" priority="223" operator="equal">
      <formula>0</formula>
    </cfRule>
    <cfRule type="cellIs" dxfId="490" priority="224" operator="lessThan">
      <formula>700000</formula>
    </cfRule>
  </conditionalFormatting>
  <conditionalFormatting sqref="G331">
    <cfRule type="cellIs" dxfId="489" priority="221" operator="equal">
      <formula>0</formula>
    </cfRule>
    <cfRule type="cellIs" dxfId="488" priority="222" operator="lessThan">
      <formula>700000</formula>
    </cfRule>
  </conditionalFormatting>
  <conditionalFormatting sqref="G332">
    <cfRule type="cellIs" dxfId="487" priority="219" operator="equal">
      <formula>0</formula>
    </cfRule>
    <cfRule type="cellIs" dxfId="486" priority="220" operator="lessThan">
      <formula>700000</formula>
    </cfRule>
  </conditionalFormatting>
  <conditionalFormatting sqref="G328">
    <cfRule type="cellIs" dxfId="485" priority="208" operator="equal">
      <formula>0</formula>
    </cfRule>
    <cfRule type="cellIs" dxfId="484" priority="209" operator="lessThan">
      <formula>700000</formula>
    </cfRule>
  </conditionalFormatting>
  <conditionalFormatting sqref="G329">
    <cfRule type="cellIs" dxfId="483" priority="206" operator="equal">
      <formula>0</formula>
    </cfRule>
    <cfRule type="cellIs" dxfId="482" priority="207" operator="lessThan">
      <formula>700000</formula>
    </cfRule>
  </conditionalFormatting>
  <conditionalFormatting sqref="G330">
    <cfRule type="cellIs" dxfId="481" priority="204" operator="equal">
      <formula>0</formula>
    </cfRule>
    <cfRule type="cellIs" dxfId="480" priority="205" operator="lessThan">
      <formula>700000</formula>
    </cfRule>
  </conditionalFormatting>
  <conditionalFormatting sqref="G331">
    <cfRule type="cellIs" dxfId="479" priority="202" operator="equal">
      <formula>0</formula>
    </cfRule>
    <cfRule type="cellIs" dxfId="478" priority="203" operator="lessThan">
      <formula>700000</formula>
    </cfRule>
  </conditionalFormatting>
  <conditionalFormatting sqref="G335:G336">
    <cfRule type="cellIs" dxfId="477" priority="190" operator="equal">
      <formula>"L"</formula>
    </cfRule>
    <cfRule type="cellIs" dxfId="476" priority="191" operator="equal">
      <formula>"L"</formula>
    </cfRule>
    <cfRule type="cellIs" dxfId="475" priority="192" operator="equal">
      <formula>"B"</formula>
    </cfRule>
  </conditionalFormatting>
  <conditionalFormatting sqref="G335:G336">
    <cfRule type="cellIs" dxfId="474" priority="189" operator="equal">
      <formula>"BELUM"</formula>
    </cfRule>
  </conditionalFormatting>
  <conditionalFormatting sqref="G336">
    <cfRule type="cellIs" dxfId="473" priority="188" operator="equal">
      <formula>"V"</formula>
    </cfRule>
  </conditionalFormatting>
  <conditionalFormatting sqref="G336">
    <cfRule type="cellIs" dxfId="472" priority="185" operator="equal">
      <formula>"L"</formula>
    </cfRule>
    <cfRule type="cellIs" dxfId="471" priority="186" operator="equal">
      <formula>"L"</formula>
    </cfRule>
    <cfRule type="cellIs" dxfId="470" priority="187" operator="equal">
      <formula>"B"</formula>
    </cfRule>
  </conditionalFormatting>
  <conditionalFormatting sqref="G336">
    <cfRule type="cellIs" dxfId="469" priority="184" operator="equal">
      <formula>"BELUM"</formula>
    </cfRule>
  </conditionalFormatting>
  <conditionalFormatting sqref="G336">
    <cfRule type="cellIs" dxfId="468" priority="183" operator="equal">
      <formula>"V"</formula>
    </cfRule>
  </conditionalFormatting>
  <conditionalFormatting sqref="G336">
    <cfRule type="cellIs" dxfId="467" priority="180" operator="equal">
      <formula>"L"</formula>
    </cfRule>
    <cfRule type="cellIs" dxfId="466" priority="181" operator="equal">
      <formula>"L"</formula>
    </cfRule>
    <cfRule type="cellIs" dxfId="465" priority="182" operator="equal">
      <formula>"B"</formula>
    </cfRule>
  </conditionalFormatting>
  <conditionalFormatting sqref="G336">
    <cfRule type="cellIs" dxfId="464" priority="179" operator="equal">
      <formula>"BELUM"</formula>
    </cfRule>
  </conditionalFormatting>
  <conditionalFormatting sqref="G335">
    <cfRule type="cellIs" dxfId="463" priority="178" operator="equal">
      <formula>"V"</formula>
    </cfRule>
  </conditionalFormatting>
  <conditionalFormatting sqref="G335">
    <cfRule type="cellIs" dxfId="462" priority="175" operator="equal">
      <formula>"L"</formula>
    </cfRule>
    <cfRule type="cellIs" dxfId="461" priority="176" operator="equal">
      <formula>"L"</formula>
    </cfRule>
    <cfRule type="cellIs" dxfId="460" priority="177" operator="equal">
      <formula>"B"</formula>
    </cfRule>
  </conditionalFormatting>
  <conditionalFormatting sqref="G335">
    <cfRule type="cellIs" dxfId="459" priority="174" operator="equal">
      <formula>"BELUM"</formula>
    </cfRule>
  </conditionalFormatting>
  <conditionalFormatting sqref="G336">
    <cfRule type="cellIs" dxfId="458" priority="171" operator="equal">
      <formula>"L"</formula>
    </cfRule>
    <cfRule type="cellIs" dxfId="457" priority="172" operator="equal">
      <formula>"L"</formula>
    </cfRule>
    <cfRule type="cellIs" dxfId="456" priority="173" operator="equal">
      <formula>"B"</formula>
    </cfRule>
  </conditionalFormatting>
  <conditionalFormatting sqref="G336">
    <cfRule type="cellIs" dxfId="455" priority="170" operator="equal">
      <formula>"BELUM"</formula>
    </cfRule>
  </conditionalFormatting>
  <conditionalFormatting sqref="G396">
    <cfRule type="cellIs" dxfId="454" priority="168" operator="equal">
      <formula>0</formula>
    </cfRule>
    <cfRule type="cellIs" dxfId="453" priority="169" operator="lessThan">
      <formula>700000</formula>
    </cfRule>
  </conditionalFormatting>
  <conditionalFormatting sqref="G397">
    <cfRule type="cellIs" dxfId="452" priority="166" operator="equal">
      <formula>0</formula>
    </cfRule>
    <cfRule type="cellIs" dxfId="451" priority="167" operator="lessThan">
      <formula>700000</formula>
    </cfRule>
  </conditionalFormatting>
  <conditionalFormatting sqref="G398">
    <cfRule type="cellIs" dxfId="450" priority="164" operator="equal">
      <formula>0</formula>
    </cfRule>
    <cfRule type="cellIs" dxfId="449" priority="165" operator="lessThan">
      <formula>700000</formula>
    </cfRule>
  </conditionalFormatting>
  <conditionalFormatting sqref="G399">
    <cfRule type="cellIs" dxfId="448" priority="162" operator="equal">
      <formula>0</formula>
    </cfRule>
    <cfRule type="cellIs" dxfId="447" priority="163" operator="lessThan">
      <formula>700000</formula>
    </cfRule>
  </conditionalFormatting>
  <conditionalFormatting sqref="G400">
    <cfRule type="cellIs" dxfId="446" priority="160" operator="equal">
      <formula>0</formula>
    </cfRule>
    <cfRule type="cellIs" dxfId="445" priority="161" operator="lessThan">
      <formula>700000</formula>
    </cfRule>
  </conditionalFormatting>
  <conditionalFormatting sqref="G401">
    <cfRule type="cellIs" dxfId="444" priority="158" operator="equal">
      <formula>0</formula>
    </cfRule>
    <cfRule type="cellIs" dxfId="443" priority="159" operator="lessThan">
      <formula>700000</formula>
    </cfRule>
  </conditionalFormatting>
  <conditionalFormatting sqref="G402">
    <cfRule type="cellIs" dxfId="442" priority="156" operator="equal">
      <formula>0</formula>
    </cfRule>
    <cfRule type="cellIs" dxfId="441" priority="157" operator="lessThan">
      <formula>700000</formula>
    </cfRule>
  </conditionalFormatting>
  <conditionalFormatting sqref="G403">
    <cfRule type="cellIs" dxfId="440" priority="154" operator="equal">
      <formula>0</formula>
    </cfRule>
    <cfRule type="cellIs" dxfId="439" priority="155" operator="lessThan">
      <formula>700000</formula>
    </cfRule>
  </conditionalFormatting>
  <conditionalFormatting sqref="G405">
    <cfRule type="cellIs" dxfId="438" priority="152" operator="equal">
      <formula>0</formula>
    </cfRule>
    <cfRule type="cellIs" dxfId="437" priority="153" operator="lessThan">
      <formula>700000</formula>
    </cfRule>
  </conditionalFormatting>
  <conditionalFormatting sqref="G406">
    <cfRule type="cellIs" dxfId="436" priority="150" operator="equal">
      <formula>0</formula>
    </cfRule>
    <cfRule type="cellIs" dxfId="435" priority="151" operator="lessThan">
      <formula>700000</formula>
    </cfRule>
  </conditionalFormatting>
  <conditionalFormatting sqref="G406:G410">
    <cfRule type="cellIs" dxfId="434" priority="148" operator="equal">
      <formula>0</formula>
    </cfRule>
    <cfRule type="cellIs" dxfId="433" priority="149" operator="lessThan">
      <formula>700000</formula>
    </cfRule>
  </conditionalFormatting>
  <conditionalFormatting sqref="H43">
    <cfRule type="cellIs" dxfId="432" priority="145" operator="equal">
      <formula>"L"</formula>
    </cfRule>
    <cfRule type="cellIs" dxfId="431" priority="146" operator="equal">
      <formula>"L"</formula>
    </cfRule>
    <cfRule type="cellIs" dxfId="430" priority="147" operator="equal">
      <formula>"B"</formula>
    </cfRule>
  </conditionalFormatting>
  <conditionalFormatting sqref="H43">
    <cfRule type="cellIs" dxfId="429" priority="144" operator="equal">
      <formula>"BELUM"</formula>
    </cfRule>
  </conditionalFormatting>
  <conditionalFormatting sqref="H8:H42">
    <cfRule type="cellIs" dxfId="428" priority="138" operator="equal">
      <formula>"V"</formula>
    </cfRule>
    <cfRule type="cellIs" dxfId="427" priority="140" operator="equal">
      <formula>"L"</formula>
    </cfRule>
    <cfRule type="cellIs" dxfId="426" priority="141" operator="equal">
      <formula>"L"</formula>
    </cfRule>
    <cfRule type="cellIs" dxfId="425" priority="142" operator="equal">
      <formula>"B"</formula>
    </cfRule>
  </conditionalFormatting>
  <conditionalFormatting sqref="H8:H42">
    <cfRule type="cellIs" dxfId="424" priority="139" operator="equal">
      <formula>"BELUM"</formula>
    </cfRule>
  </conditionalFormatting>
  <conditionalFormatting sqref="G264">
    <cfRule type="cellIs" dxfId="423" priority="116" operator="equal">
      <formula>0</formula>
    </cfRule>
    <cfRule type="cellIs" dxfId="422" priority="117" operator="lessThan">
      <formula>700000</formula>
    </cfRule>
  </conditionalFormatting>
  <conditionalFormatting sqref="G264">
    <cfRule type="cellIs" dxfId="421" priority="114" operator="equal">
      <formula>0</formula>
    </cfRule>
    <cfRule type="cellIs" dxfId="420" priority="115" operator="lessThan">
      <formula>700000</formula>
    </cfRule>
  </conditionalFormatting>
  <conditionalFormatting sqref="F235">
    <cfRule type="cellIs" dxfId="419" priority="113" operator="equal">
      <formula>"V"</formula>
    </cfRule>
  </conditionalFormatting>
  <conditionalFormatting sqref="F239">
    <cfRule type="cellIs" dxfId="418" priority="112" operator="equal">
      <formula>"V"</formula>
    </cfRule>
  </conditionalFormatting>
  <conditionalFormatting sqref="G263">
    <cfRule type="cellIs" dxfId="417" priority="110" operator="equal">
      <formula>0</formula>
    </cfRule>
    <cfRule type="cellIs" dxfId="416" priority="111" operator="lessThan">
      <formula>700000</formula>
    </cfRule>
  </conditionalFormatting>
  <conditionalFormatting sqref="G263">
    <cfRule type="cellIs" dxfId="415" priority="108" operator="equal">
      <formula>0</formula>
    </cfRule>
    <cfRule type="cellIs" dxfId="414" priority="109" operator="lessThan">
      <formula>700000</formula>
    </cfRule>
  </conditionalFormatting>
  <conditionalFormatting sqref="H42">
    <cfRule type="cellIs" dxfId="413" priority="103" operator="equal">
      <formula>"V"</formula>
    </cfRule>
    <cfRule type="cellIs" dxfId="412" priority="105" operator="equal">
      <formula>"L"</formula>
    </cfRule>
    <cfRule type="cellIs" dxfId="411" priority="106" operator="equal">
      <formula>"L"</formula>
    </cfRule>
    <cfRule type="cellIs" dxfId="410" priority="107" operator="equal">
      <formula>"B"</formula>
    </cfRule>
  </conditionalFormatting>
  <conditionalFormatting sqref="H42">
    <cfRule type="cellIs" dxfId="409" priority="104" operator="equal">
      <formula>"BELUM"</formula>
    </cfRule>
  </conditionalFormatting>
  <conditionalFormatting sqref="G189">
    <cfRule type="cellIs" dxfId="408" priority="101" operator="equal">
      <formula>0</formula>
    </cfRule>
    <cfRule type="cellIs" dxfId="407" priority="102" operator="lessThan">
      <formula>700000</formula>
    </cfRule>
  </conditionalFormatting>
  <conditionalFormatting sqref="G382">
    <cfRule type="cellIs" dxfId="406" priority="99" operator="equal">
      <formula>0</formula>
    </cfRule>
    <cfRule type="cellIs" dxfId="405" priority="100" operator="lessThan">
      <formula>700000</formula>
    </cfRule>
  </conditionalFormatting>
  <conditionalFormatting sqref="G383">
    <cfRule type="cellIs" dxfId="404" priority="97" operator="equal">
      <formula>0</formula>
    </cfRule>
    <cfRule type="cellIs" dxfId="403" priority="98" operator="lessThan">
      <formula>700000</formula>
    </cfRule>
  </conditionalFormatting>
  <conditionalFormatting sqref="G384">
    <cfRule type="cellIs" dxfId="402" priority="95" operator="equal">
      <formula>0</formula>
    </cfRule>
    <cfRule type="cellIs" dxfId="401" priority="96" operator="lessThan">
      <formula>700000</formula>
    </cfRule>
  </conditionalFormatting>
  <conditionalFormatting sqref="G385">
    <cfRule type="cellIs" dxfId="400" priority="93" operator="equal">
      <formula>0</formula>
    </cfRule>
    <cfRule type="cellIs" dxfId="399" priority="94" operator="lessThan">
      <formula>700000</formula>
    </cfRule>
  </conditionalFormatting>
  <conditionalFormatting sqref="G386">
    <cfRule type="cellIs" dxfId="398" priority="91" operator="equal">
      <formula>0</formula>
    </cfRule>
    <cfRule type="cellIs" dxfId="397" priority="92" operator="lessThan">
      <formula>700000</formula>
    </cfRule>
  </conditionalFormatting>
  <conditionalFormatting sqref="G387">
    <cfRule type="cellIs" dxfId="396" priority="89" operator="equal">
      <formula>0</formula>
    </cfRule>
    <cfRule type="cellIs" dxfId="395" priority="90" operator="lessThan">
      <formula>700000</formula>
    </cfRule>
  </conditionalFormatting>
  <conditionalFormatting sqref="G388">
    <cfRule type="cellIs" dxfId="394" priority="87" operator="equal">
      <formula>0</formula>
    </cfRule>
    <cfRule type="cellIs" dxfId="393" priority="88" operator="lessThan">
      <formula>700000</formula>
    </cfRule>
  </conditionalFormatting>
  <conditionalFormatting sqref="G389">
    <cfRule type="cellIs" dxfId="392" priority="85" operator="equal">
      <formula>0</formula>
    </cfRule>
    <cfRule type="cellIs" dxfId="391" priority="86" operator="lessThan">
      <formula>700000</formula>
    </cfRule>
  </conditionalFormatting>
  <conditionalFormatting sqref="G390">
    <cfRule type="cellIs" dxfId="390" priority="83" operator="equal">
      <formula>0</formula>
    </cfRule>
    <cfRule type="cellIs" dxfId="389" priority="84" operator="lessThan">
      <formula>700000</formula>
    </cfRule>
  </conditionalFormatting>
  <conditionalFormatting sqref="G391">
    <cfRule type="cellIs" dxfId="388" priority="81" operator="equal">
      <formula>0</formula>
    </cfRule>
    <cfRule type="cellIs" dxfId="387" priority="82" operator="lessThan">
      <formula>700000</formula>
    </cfRule>
  </conditionalFormatting>
  <conditionalFormatting sqref="G392">
    <cfRule type="cellIs" dxfId="386" priority="79" operator="equal">
      <formula>0</formula>
    </cfRule>
    <cfRule type="cellIs" dxfId="385" priority="80" operator="lessThan">
      <formula>700000</formula>
    </cfRule>
  </conditionalFormatting>
  <conditionalFormatting sqref="G393">
    <cfRule type="cellIs" dxfId="384" priority="77" operator="equal">
      <formula>0</formula>
    </cfRule>
    <cfRule type="cellIs" dxfId="383" priority="78" operator="lessThan">
      <formula>700000</formula>
    </cfRule>
  </conditionalFormatting>
  <conditionalFormatting sqref="G394">
    <cfRule type="cellIs" dxfId="382" priority="75" operator="equal">
      <formula>0</formula>
    </cfRule>
    <cfRule type="cellIs" dxfId="381" priority="76" operator="lessThan">
      <formula>700000</formula>
    </cfRule>
  </conditionalFormatting>
  <conditionalFormatting sqref="G395">
    <cfRule type="cellIs" dxfId="380" priority="73" operator="equal">
      <formula>0</formula>
    </cfRule>
    <cfRule type="cellIs" dxfId="379" priority="74" operator="lessThan">
      <formula>700000</formula>
    </cfRule>
  </conditionalFormatting>
  <conditionalFormatting sqref="G396">
    <cfRule type="cellIs" dxfId="378" priority="71" operator="equal">
      <formula>0</formula>
    </cfRule>
    <cfRule type="cellIs" dxfId="377" priority="72" operator="lessThan">
      <formula>700000</formula>
    </cfRule>
  </conditionalFormatting>
  <conditionalFormatting sqref="G397">
    <cfRule type="cellIs" dxfId="376" priority="69" operator="equal">
      <formula>0</formula>
    </cfRule>
    <cfRule type="cellIs" dxfId="375" priority="70" operator="lessThan">
      <formula>700000</formula>
    </cfRule>
  </conditionalFormatting>
  <conditionalFormatting sqref="G398">
    <cfRule type="cellIs" dxfId="374" priority="67" operator="equal">
      <formula>0</formula>
    </cfRule>
    <cfRule type="cellIs" dxfId="373" priority="68" operator="lessThan">
      <formula>700000</formula>
    </cfRule>
  </conditionalFormatting>
  <conditionalFormatting sqref="G399">
    <cfRule type="cellIs" dxfId="372" priority="65" operator="equal">
      <formula>0</formula>
    </cfRule>
    <cfRule type="cellIs" dxfId="371" priority="66" operator="lessThan">
      <formula>700000</formula>
    </cfRule>
  </conditionalFormatting>
  <conditionalFormatting sqref="G400">
    <cfRule type="cellIs" dxfId="370" priority="63" operator="equal">
      <formula>0</formula>
    </cfRule>
    <cfRule type="cellIs" dxfId="369" priority="64" operator="lessThan">
      <formula>700000</formula>
    </cfRule>
  </conditionalFormatting>
  <conditionalFormatting sqref="G401">
    <cfRule type="cellIs" dxfId="368" priority="61" operator="equal">
      <formula>0</formula>
    </cfRule>
    <cfRule type="cellIs" dxfId="367" priority="62" operator="lessThan">
      <formula>700000</formula>
    </cfRule>
  </conditionalFormatting>
  <conditionalFormatting sqref="G402">
    <cfRule type="cellIs" dxfId="366" priority="59" operator="equal">
      <formula>0</formula>
    </cfRule>
    <cfRule type="cellIs" dxfId="365" priority="60" operator="lessThan">
      <formula>700000</formula>
    </cfRule>
  </conditionalFormatting>
  <conditionalFormatting sqref="G404">
    <cfRule type="cellIs" dxfId="364" priority="57" operator="equal">
      <formula>0</formula>
    </cfRule>
    <cfRule type="cellIs" dxfId="363" priority="58" operator="lessThan">
      <formula>700000</formula>
    </cfRule>
  </conditionalFormatting>
  <conditionalFormatting sqref="G405">
    <cfRule type="cellIs" dxfId="362" priority="55" operator="equal">
      <formula>0</formula>
    </cfRule>
    <cfRule type="cellIs" dxfId="361" priority="56" operator="lessThan">
      <formula>700000</formula>
    </cfRule>
  </conditionalFormatting>
  <conditionalFormatting sqref="G395">
    <cfRule type="cellIs" dxfId="360" priority="53" operator="equal">
      <formula>0</formula>
    </cfRule>
    <cfRule type="cellIs" dxfId="359" priority="54" operator="lessThan">
      <formula>700000</formula>
    </cfRule>
  </conditionalFormatting>
  <conditionalFormatting sqref="G396">
    <cfRule type="cellIs" dxfId="358" priority="51" operator="equal">
      <formula>0</formula>
    </cfRule>
    <cfRule type="cellIs" dxfId="357" priority="52" operator="lessThan">
      <formula>700000</formula>
    </cfRule>
  </conditionalFormatting>
  <conditionalFormatting sqref="G397">
    <cfRule type="cellIs" dxfId="356" priority="49" operator="equal">
      <formula>0</formula>
    </cfRule>
    <cfRule type="cellIs" dxfId="355" priority="50" operator="lessThan">
      <formula>700000</formula>
    </cfRule>
  </conditionalFormatting>
  <conditionalFormatting sqref="G398">
    <cfRule type="cellIs" dxfId="354" priority="47" operator="equal">
      <formula>0</formula>
    </cfRule>
    <cfRule type="cellIs" dxfId="353" priority="48" operator="lessThan">
      <formula>700000</formula>
    </cfRule>
  </conditionalFormatting>
  <conditionalFormatting sqref="G399">
    <cfRule type="cellIs" dxfId="352" priority="45" operator="equal">
      <formula>0</formula>
    </cfRule>
    <cfRule type="cellIs" dxfId="351" priority="46" operator="lessThan">
      <formula>700000</formula>
    </cfRule>
  </conditionalFormatting>
  <conditionalFormatting sqref="G400">
    <cfRule type="cellIs" dxfId="350" priority="43" operator="equal">
      <formula>0</formula>
    </cfRule>
    <cfRule type="cellIs" dxfId="349" priority="44" operator="lessThan">
      <formula>700000</formula>
    </cfRule>
  </conditionalFormatting>
  <conditionalFormatting sqref="G401">
    <cfRule type="cellIs" dxfId="348" priority="41" operator="equal">
      <formula>0</formula>
    </cfRule>
    <cfRule type="cellIs" dxfId="347" priority="42" operator="lessThan">
      <formula>700000</formula>
    </cfRule>
  </conditionalFormatting>
  <conditionalFormatting sqref="G402">
    <cfRule type="cellIs" dxfId="346" priority="39" operator="equal">
      <formula>0</formula>
    </cfRule>
    <cfRule type="cellIs" dxfId="345" priority="40" operator="lessThan">
      <formula>700000</formula>
    </cfRule>
  </conditionalFormatting>
  <conditionalFormatting sqref="G404">
    <cfRule type="cellIs" dxfId="344" priority="37" operator="equal">
      <formula>0</formula>
    </cfRule>
    <cfRule type="cellIs" dxfId="343" priority="38" operator="lessThan">
      <formula>700000</formula>
    </cfRule>
  </conditionalFormatting>
  <conditionalFormatting sqref="G405">
    <cfRule type="cellIs" dxfId="342" priority="35" operator="equal">
      <formula>0</formula>
    </cfRule>
    <cfRule type="cellIs" dxfId="341" priority="36" operator="lessThan">
      <formula>700000</formula>
    </cfRule>
  </conditionalFormatting>
  <conditionalFormatting sqref="G411">
    <cfRule type="cellIs" dxfId="340" priority="33" operator="equal">
      <formula>0</formula>
    </cfRule>
    <cfRule type="cellIs" dxfId="339" priority="34" operator="lessThan">
      <formula>700000</formula>
    </cfRule>
  </conditionalFormatting>
  <conditionalFormatting sqref="G411">
    <cfRule type="cellIs" dxfId="338" priority="31" operator="equal">
      <formula>0</formula>
    </cfRule>
    <cfRule type="cellIs" dxfId="337" priority="32" operator="lessThan">
      <formula>700000</formula>
    </cfRule>
  </conditionalFormatting>
  <conditionalFormatting sqref="H82:H116">
    <cfRule type="cellIs" dxfId="336" priority="21" operator="equal">
      <formula>"V"</formula>
    </cfRule>
    <cfRule type="cellIs" dxfId="335" priority="23" operator="equal">
      <formula>"L"</formula>
    </cfRule>
    <cfRule type="cellIs" dxfId="334" priority="24" operator="equal">
      <formula>"L"</formula>
    </cfRule>
    <cfRule type="cellIs" dxfId="333" priority="25" operator="equal">
      <formula>"B"</formula>
    </cfRule>
  </conditionalFormatting>
  <conditionalFormatting sqref="H82:H116">
    <cfRule type="cellIs" dxfId="332" priority="22" operator="equal">
      <formula>"BELUM"</formula>
    </cfRule>
  </conditionalFormatting>
  <conditionalFormatting sqref="H155:H189">
    <cfRule type="cellIs" dxfId="331" priority="16" operator="equal">
      <formula>"V"</formula>
    </cfRule>
    <cfRule type="cellIs" dxfId="330" priority="18" operator="equal">
      <formula>"L"</formula>
    </cfRule>
    <cfRule type="cellIs" dxfId="329" priority="19" operator="equal">
      <formula>"L"</formula>
    </cfRule>
    <cfRule type="cellIs" dxfId="328" priority="20" operator="equal">
      <formula>"B"</formula>
    </cfRule>
  </conditionalFormatting>
  <conditionalFormatting sqref="H155:H189">
    <cfRule type="cellIs" dxfId="327" priority="17" operator="equal">
      <formula>"BELUM"</formula>
    </cfRule>
  </conditionalFormatting>
  <conditionalFormatting sqref="H229:H263">
    <cfRule type="cellIs" dxfId="326" priority="11" operator="equal">
      <formula>"V"</formula>
    </cfRule>
    <cfRule type="cellIs" dxfId="325" priority="13" operator="equal">
      <formula>"L"</formula>
    </cfRule>
    <cfRule type="cellIs" dxfId="324" priority="14" operator="equal">
      <formula>"L"</formula>
    </cfRule>
    <cfRule type="cellIs" dxfId="323" priority="15" operator="equal">
      <formula>"B"</formula>
    </cfRule>
  </conditionalFormatting>
  <conditionalFormatting sqref="H229:H263">
    <cfRule type="cellIs" dxfId="322" priority="12" operator="equal">
      <formula>"BELUM"</formula>
    </cfRule>
  </conditionalFormatting>
  <conditionalFormatting sqref="H303:H337">
    <cfRule type="cellIs" dxfId="321" priority="6" operator="equal">
      <formula>"V"</formula>
    </cfRule>
    <cfRule type="cellIs" dxfId="320" priority="8" operator="equal">
      <formula>"L"</formula>
    </cfRule>
    <cfRule type="cellIs" dxfId="319" priority="9" operator="equal">
      <formula>"L"</formula>
    </cfRule>
    <cfRule type="cellIs" dxfId="318" priority="10" operator="equal">
      <formula>"B"</formula>
    </cfRule>
  </conditionalFormatting>
  <conditionalFormatting sqref="H303:H337">
    <cfRule type="cellIs" dxfId="317" priority="7" operator="equal">
      <formula>"BELUM"</formula>
    </cfRule>
  </conditionalFormatting>
  <conditionalFormatting sqref="H377:H411">
    <cfRule type="cellIs" dxfId="316" priority="1" operator="equal">
      <formula>"V"</formula>
    </cfRule>
    <cfRule type="cellIs" dxfId="315" priority="3" operator="equal">
      <formula>"L"</formula>
    </cfRule>
    <cfRule type="cellIs" dxfId="314" priority="4" operator="equal">
      <formula>"L"</formula>
    </cfRule>
    <cfRule type="cellIs" dxfId="313" priority="5" operator="equal">
      <formula>"B"</formula>
    </cfRule>
  </conditionalFormatting>
  <conditionalFormatting sqref="H377:H411">
    <cfRule type="cellIs" dxfId="312" priority="2" operator="equal">
      <formula>"BELUM"</formula>
    </cfRule>
  </conditionalFormatting>
  <pageMargins left="0.35433070866141736" right="0.35433070866141736" top="0.39370078740157483" bottom="1.1811023622047245" header="0.51181102362204722" footer="0.51181102362204722"/>
  <pageSetup paperSize="5" scale="90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5"/>
  <sheetViews>
    <sheetView topLeftCell="L1" zoomScale="90" zoomScaleNormal="90" zoomScaleSheetLayoutView="100" workbookViewId="0">
      <selection activeCell="T20" sqref="T20"/>
    </sheetView>
  </sheetViews>
  <sheetFormatPr defaultRowHeight="12.75" x14ac:dyDescent="0.2"/>
  <cols>
    <col min="1" max="1" width="4.7109375" style="58" hidden="1" customWidth="1"/>
    <col min="2" max="2" width="6.7109375" style="58" hidden="1" customWidth="1"/>
    <col min="3" max="3" width="10.7109375" style="58" hidden="1" customWidth="1"/>
    <col min="4" max="4" width="30.7109375" style="55" hidden="1" customWidth="1"/>
    <col min="5" max="5" width="3.7109375" style="55" hidden="1" customWidth="1"/>
    <col min="6" max="11" width="8.7109375" style="55" hidden="1" customWidth="1"/>
    <col min="12" max="13" width="9.140625" style="55"/>
    <col min="14" max="15" width="0" style="55" hidden="1" customWidth="1"/>
    <col min="16" max="16384" width="9.140625" style="55"/>
  </cols>
  <sheetData>
    <row r="1" spans="1:15" ht="15.75" x14ac:dyDescent="0.25">
      <c r="A1" s="174" t="s">
        <v>736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ht="15.75" x14ac:dyDescent="0.25">
      <c r="A2" s="175" t="s">
        <v>737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5" ht="15.75" x14ac:dyDescent="0.25">
      <c r="A3" s="173" t="s">
        <v>1190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5" ht="15.75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5" x14ac:dyDescent="0.2">
      <c r="A5" s="57" t="s">
        <v>1191</v>
      </c>
    </row>
    <row r="6" spans="1:15" x14ac:dyDescent="0.2">
      <c r="B6" s="155">
        <v>1</v>
      </c>
      <c r="C6" s="155">
        <v>2</v>
      </c>
      <c r="D6" s="155">
        <v>3</v>
      </c>
      <c r="E6" s="155">
        <v>4</v>
      </c>
      <c r="F6" s="155">
        <v>5</v>
      </c>
      <c r="G6" s="155">
        <v>6</v>
      </c>
      <c r="H6" s="155">
        <v>7</v>
      </c>
    </row>
    <row r="7" spans="1:15" ht="27" customHeight="1" x14ac:dyDescent="0.2">
      <c r="A7" s="60" t="s">
        <v>9</v>
      </c>
      <c r="B7" s="61" t="s">
        <v>6</v>
      </c>
      <c r="C7" s="61" t="s">
        <v>14</v>
      </c>
      <c r="D7" s="60" t="s">
        <v>740</v>
      </c>
      <c r="E7" s="60" t="s">
        <v>741</v>
      </c>
      <c r="F7" s="62" t="s">
        <v>742</v>
      </c>
      <c r="G7" s="61" t="s">
        <v>743</v>
      </c>
      <c r="H7" s="63" t="s">
        <v>744</v>
      </c>
      <c r="I7" s="60"/>
      <c r="J7" s="62"/>
      <c r="K7" s="60"/>
      <c r="N7" s="64" t="s">
        <v>743</v>
      </c>
      <c r="O7" s="65" t="s">
        <v>745</v>
      </c>
    </row>
    <row r="8" spans="1:15" ht="14.1" customHeight="1" x14ac:dyDescent="0.2">
      <c r="A8" s="66">
        <v>1</v>
      </c>
      <c r="B8" s="41">
        <v>11359</v>
      </c>
      <c r="C8" s="41" t="s">
        <v>1192</v>
      </c>
      <c r="D8" s="81" t="s">
        <v>1193</v>
      </c>
      <c r="E8" s="132" t="s">
        <v>22</v>
      </c>
      <c r="F8" s="133" t="s">
        <v>827</v>
      </c>
      <c r="G8" s="118" t="s">
        <v>17</v>
      </c>
      <c r="H8" s="70" t="str">
        <f>VLOOKUP(B8,'[1]KLS 8 New'!$B$8:$P$566,15,FALSE)</f>
        <v>V</v>
      </c>
      <c r="I8" s="71"/>
      <c r="J8" s="134"/>
      <c r="K8" s="133"/>
      <c r="N8" s="74" t="s">
        <v>739</v>
      </c>
      <c r="O8" s="74" t="e">
        <f>VLOOKUP(B8,#REF!,5,FALSE)</f>
        <v>#REF!</v>
      </c>
    </row>
    <row r="9" spans="1:15" ht="14.1" customHeight="1" x14ac:dyDescent="0.2">
      <c r="A9" s="66">
        <v>2</v>
      </c>
      <c r="B9" s="41">
        <v>11327</v>
      </c>
      <c r="C9" s="41" t="s">
        <v>1194</v>
      </c>
      <c r="D9" s="81" t="s">
        <v>1195</v>
      </c>
      <c r="E9" s="132" t="s">
        <v>22</v>
      </c>
      <c r="F9" s="133" t="s">
        <v>1117</v>
      </c>
      <c r="G9" s="118" t="s">
        <v>17</v>
      </c>
      <c r="H9" s="70" t="str">
        <f>VLOOKUP(B9,'[1]KLS 8 New'!$B$8:$P$566,15,FALSE)</f>
        <v>V</v>
      </c>
      <c r="I9" s="71"/>
      <c r="J9" s="134"/>
      <c r="K9" s="133"/>
      <c r="N9" s="74" t="s">
        <v>739</v>
      </c>
      <c r="O9" s="74" t="e">
        <f>VLOOKUP(B9,#REF!,5,FALSE)</f>
        <v>#REF!</v>
      </c>
    </row>
    <row r="10" spans="1:15" ht="14.1" customHeight="1" x14ac:dyDescent="0.2">
      <c r="A10" s="66">
        <v>3</v>
      </c>
      <c r="B10" s="41">
        <v>11428</v>
      </c>
      <c r="C10" s="41" t="s">
        <v>1196</v>
      </c>
      <c r="D10" s="81" t="s">
        <v>1197</v>
      </c>
      <c r="E10" s="132" t="s">
        <v>22</v>
      </c>
      <c r="F10" s="133" t="s">
        <v>1189</v>
      </c>
      <c r="G10" s="118" t="s">
        <v>17</v>
      </c>
      <c r="H10" s="70" t="str">
        <f>VLOOKUP(B10,'[1]KLS 8 New'!$B$8:$P$566,15,FALSE)</f>
        <v>V</v>
      </c>
      <c r="I10" s="71"/>
      <c r="J10" s="134"/>
      <c r="K10" s="133"/>
      <c r="N10" s="74" t="s">
        <v>739</v>
      </c>
      <c r="O10" s="74" t="e">
        <f>VLOOKUP(B10,#REF!,5,FALSE)</f>
        <v>#REF!</v>
      </c>
    </row>
    <row r="11" spans="1:15" ht="14.1" customHeight="1" x14ac:dyDescent="0.2">
      <c r="A11" s="66">
        <v>4</v>
      </c>
      <c r="B11" s="41">
        <v>11293</v>
      </c>
      <c r="C11" s="41" t="s">
        <v>1198</v>
      </c>
      <c r="D11" s="81" t="s">
        <v>1199</v>
      </c>
      <c r="E11" s="132" t="s">
        <v>16</v>
      </c>
      <c r="F11" s="133" t="s">
        <v>901</v>
      </c>
      <c r="G11" s="118" t="s">
        <v>17</v>
      </c>
      <c r="H11" s="70" t="str">
        <f>VLOOKUP(B11,'[1]KLS 8 New'!$B$8:$P$566,15,FALSE)</f>
        <v>V</v>
      </c>
      <c r="I11" s="71"/>
      <c r="J11" s="134"/>
      <c r="K11" s="133"/>
      <c r="N11" s="74" t="s">
        <v>739</v>
      </c>
      <c r="O11" s="74" t="e">
        <f>VLOOKUP(B11,#REF!,5,FALSE)</f>
        <v>#REF!</v>
      </c>
    </row>
    <row r="12" spans="1:15" ht="14.1" customHeight="1" x14ac:dyDescent="0.2">
      <c r="A12" s="66">
        <v>5</v>
      </c>
      <c r="B12" s="41">
        <v>11210</v>
      </c>
      <c r="C12" s="41" t="s">
        <v>1200</v>
      </c>
      <c r="D12" s="81" t="s">
        <v>1201</v>
      </c>
      <c r="E12" s="132" t="s">
        <v>22</v>
      </c>
      <c r="F12" s="133" t="s">
        <v>1045</v>
      </c>
      <c r="G12" s="118" t="s">
        <v>17</v>
      </c>
      <c r="H12" s="70" t="str">
        <f>VLOOKUP(B12,'[1]KLS 8 New'!$B$8:$P$566,15,FALSE)</f>
        <v>V</v>
      </c>
      <c r="I12" s="71"/>
      <c r="J12" s="134"/>
      <c r="K12" s="133"/>
      <c r="N12" s="74" t="s">
        <v>739</v>
      </c>
      <c r="O12" s="74" t="e">
        <f>VLOOKUP(B12,#REF!,5,FALSE)</f>
        <v>#REF!</v>
      </c>
    </row>
    <row r="13" spans="1:15" ht="14.1" customHeight="1" x14ac:dyDescent="0.2">
      <c r="A13" s="66">
        <v>6</v>
      </c>
      <c r="B13" s="41">
        <v>11433</v>
      </c>
      <c r="C13" s="41" t="s">
        <v>1202</v>
      </c>
      <c r="D13" s="81" t="s">
        <v>1203</v>
      </c>
      <c r="E13" s="132" t="s">
        <v>16</v>
      </c>
      <c r="F13" s="133" t="s">
        <v>1187</v>
      </c>
      <c r="G13" s="118" t="s">
        <v>17</v>
      </c>
      <c r="H13" s="70" t="str">
        <f>VLOOKUP(B13,'[1]KLS 8 New'!$B$8:$P$566,15,FALSE)</f>
        <v>V</v>
      </c>
      <c r="I13" s="71"/>
      <c r="J13" s="134"/>
      <c r="K13" s="133"/>
      <c r="N13" s="74" t="s">
        <v>739</v>
      </c>
      <c r="O13" s="74" t="e">
        <f>VLOOKUP(B13,#REF!,5,FALSE)</f>
        <v>#REF!</v>
      </c>
    </row>
    <row r="14" spans="1:15" ht="14.1" customHeight="1" x14ac:dyDescent="0.2">
      <c r="A14" s="66">
        <v>7</v>
      </c>
      <c r="B14" s="41">
        <v>11469</v>
      </c>
      <c r="C14" s="41" t="s">
        <v>1204</v>
      </c>
      <c r="D14" s="81" t="s">
        <v>1205</v>
      </c>
      <c r="E14" s="132" t="s">
        <v>16</v>
      </c>
      <c r="F14" s="133" t="s">
        <v>1117</v>
      </c>
      <c r="G14" s="118" t="s">
        <v>17</v>
      </c>
      <c r="H14" s="70" t="str">
        <f>VLOOKUP(B14,'[1]KLS 8 New'!$B$8:$P$566,15,FALSE)</f>
        <v>V</v>
      </c>
      <c r="I14" s="71"/>
      <c r="J14" s="134"/>
      <c r="K14" s="133"/>
      <c r="N14" s="74" t="s">
        <v>739</v>
      </c>
      <c r="O14" s="74" t="e">
        <f>VLOOKUP(B14,#REF!,5,FALSE)</f>
        <v>#REF!</v>
      </c>
    </row>
    <row r="15" spans="1:15" ht="14.1" customHeight="1" x14ac:dyDescent="0.2">
      <c r="A15" s="66">
        <v>8</v>
      </c>
      <c r="B15" s="41">
        <v>11471</v>
      </c>
      <c r="C15" s="41" t="s">
        <v>1206</v>
      </c>
      <c r="D15" s="81" t="s">
        <v>1207</v>
      </c>
      <c r="E15" s="132" t="s">
        <v>22</v>
      </c>
      <c r="F15" s="133" t="s">
        <v>1189</v>
      </c>
      <c r="G15" s="118" t="s">
        <v>17</v>
      </c>
      <c r="H15" s="70" t="str">
        <f>VLOOKUP(B15,'[1]KLS 8 New'!$B$8:$P$566,15,FALSE)</f>
        <v>V</v>
      </c>
      <c r="I15" s="71"/>
      <c r="J15" s="134"/>
      <c r="K15" s="133"/>
      <c r="N15" s="74" t="s">
        <v>739</v>
      </c>
      <c r="O15" s="74" t="e">
        <f>VLOOKUP(B15,#REF!,5,FALSE)</f>
        <v>#REF!</v>
      </c>
    </row>
    <row r="16" spans="1:15" ht="14.1" customHeight="1" x14ac:dyDescent="0.2">
      <c r="A16" s="66">
        <v>9</v>
      </c>
      <c r="B16" s="41">
        <v>11368</v>
      </c>
      <c r="C16" s="41" t="s">
        <v>1208</v>
      </c>
      <c r="D16" s="81" t="s">
        <v>1209</v>
      </c>
      <c r="E16" s="132" t="s">
        <v>16</v>
      </c>
      <c r="F16" s="133" t="s">
        <v>827</v>
      </c>
      <c r="G16" s="118" t="s">
        <v>17</v>
      </c>
      <c r="H16" s="70" t="str">
        <f>VLOOKUP(B16,'[1]KLS 8 New'!$B$8:$P$566,15,FALSE)</f>
        <v>V</v>
      </c>
      <c r="I16" s="71"/>
      <c r="J16" s="134"/>
      <c r="K16" s="133"/>
      <c r="N16" s="74" t="s">
        <v>739</v>
      </c>
      <c r="O16" s="74" t="e">
        <f>VLOOKUP(B16,#REF!,5,FALSE)</f>
        <v>#REF!</v>
      </c>
    </row>
    <row r="17" spans="1:15" ht="14.1" customHeight="1" x14ac:dyDescent="0.2">
      <c r="A17" s="66">
        <v>10</v>
      </c>
      <c r="B17" s="41">
        <v>11300</v>
      </c>
      <c r="C17" s="41" t="s">
        <v>1210</v>
      </c>
      <c r="D17" s="81" t="s">
        <v>1211</v>
      </c>
      <c r="E17" s="132" t="s">
        <v>16</v>
      </c>
      <c r="F17" s="133" t="s">
        <v>901</v>
      </c>
      <c r="G17" s="118" t="s">
        <v>17</v>
      </c>
      <c r="H17" s="70" t="str">
        <f>VLOOKUP(B17,'[1]KLS 8 New'!$B$8:$P$566,15,FALSE)</f>
        <v>V</v>
      </c>
      <c r="I17" s="71"/>
      <c r="J17" s="134"/>
      <c r="K17" s="133"/>
      <c r="L17" s="135"/>
      <c r="N17" s="74" t="s">
        <v>739</v>
      </c>
      <c r="O17" s="74" t="e">
        <f>VLOOKUP(B17,#REF!,5,FALSE)</f>
        <v>#REF!</v>
      </c>
    </row>
    <row r="18" spans="1:15" ht="14.1" customHeight="1" x14ac:dyDescent="0.2">
      <c r="A18" s="66">
        <v>11</v>
      </c>
      <c r="B18" s="41">
        <v>11336</v>
      </c>
      <c r="C18" s="41" t="s">
        <v>1212</v>
      </c>
      <c r="D18" s="81" t="s">
        <v>1213</v>
      </c>
      <c r="E18" s="132" t="s">
        <v>22</v>
      </c>
      <c r="F18" s="133" t="s">
        <v>973</v>
      </c>
      <c r="G18" s="118" t="s">
        <v>17</v>
      </c>
      <c r="H18" s="70" t="str">
        <f>VLOOKUP(B18,'[1]KLS 8 New'!$B$8:$P$566,15,FALSE)</f>
        <v>V</v>
      </c>
      <c r="I18" s="71"/>
      <c r="J18" s="134"/>
      <c r="K18" s="133"/>
      <c r="L18" s="135"/>
      <c r="N18" s="74" t="s">
        <v>739</v>
      </c>
      <c r="O18" s="74" t="e">
        <f>VLOOKUP(B18,#REF!,5,FALSE)</f>
        <v>#REF!</v>
      </c>
    </row>
    <row r="19" spans="1:15" ht="14.1" customHeight="1" x14ac:dyDescent="0.2">
      <c r="A19" s="66">
        <v>12</v>
      </c>
      <c r="B19" s="41">
        <v>11477</v>
      </c>
      <c r="C19" s="41" t="s">
        <v>1214</v>
      </c>
      <c r="D19" s="81" t="s">
        <v>1215</v>
      </c>
      <c r="E19" s="132" t="s">
        <v>16</v>
      </c>
      <c r="F19" s="133" t="s">
        <v>1187</v>
      </c>
      <c r="G19" s="118" t="s">
        <v>17</v>
      </c>
      <c r="H19" s="70" t="str">
        <f>VLOOKUP(B19,'[1]KLS 8 New'!$B$8:$P$566,15,FALSE)</f>
        <v/>
      </c>
      <c r="I19" s="71"/>
      <c r="J19" s="134"/>
      <c r="K19" s="133"/>
      <c r="L19" s="135"/>
      <c r="N19" s="74" t="s">
        <v>739</v>
      </c>
      <c r="O19" s="74" t="e">
        <f>VLOOKUP(B19,#REF!,5,FALSE)</f>
        <v>#REF!</v>
      </c>
    </row>
    <row r="20" spans="1:15" ht="14.1" customHeight="1" x14ac:dyDescent="0.2">
      <c r="A20" s="66">
        <v>13</v>
      </c>
      <c r="B20" s="41">
        <v>11305</v>
      </c>
      <c r="C20" s="41" t="s">
        <v>1216</v>
      </c>
      <c r="D20" s="81" t="s">
        <v>1217</v>
      </c>
      <c r="E20" s="132" t="s">
        <v>22</v>
      </c>
      <c r="F20" s="133" t="s">
        <v>1045</v>
      </c>
      <c r="G20" s="118" t="s">
        <v>17</v>
      </c>
      <c r="H20" s="70" t="str">
        <f>VLOOKUP(B20,'[1]KLS 8 New'!$B$8:$P$566,15,FALSE)</f>
        <v>V</v>
      </c>
      <c r="I20" s="71"/>
      <c r="J20" s="134"/>
      <c r="K20" s="133"/>
      <c r="L20" s="135"/>
      <c r="N20" s="74" t="s">
        <v>739</v>
      </c>
      <c r="O20" s="74" t="e">
        <f>VLOOKUP(B20,#REF!,5,FALSE)</f>
        <v>#REF!</v>
      </c>
    </row>
    <row r="21" spans="1:15" ht="14.1" customHeight="1" x14ac:dyDescent="0.2">
      <c r="A21" s="66">
        <v>14</v>
      </c>
      <c r="B21" s="41">
        <v>11547</v>
      </c>
      <c r="C21" s="41" t="s">
        <v>1218</v>
      </c>
      <c r="D21" s="81" t="s">
        <v>1219</v>
      </c>
      <c r="E21" s="132" t="s">
        <v>16</v>
      </c>
      <c r="F21" s="133" t="s">
        <v>973</v>
      </c>
      <c r="G21" s="118" t="s">
        <v>17</v>
      </c>
      <c r="H21" s="70" t="str">
        <f>VLOOKUP(B21,'[1]KLS 8 New'!$B$8:$P$566,15,FALSE)</f>
        <v>V</v>
      </c>
      <c r="I21" s="71"/>
      <c r="J21" s="134"/>
      <c r="K21" s="133"/>
      <c r="L21" s="135"/>
      <c r="N21" s="74" t="s">
        <v>739</v>
      </c>
      <c r="O21" s="74" t="e">
        <f>VLOOKUP(B21,#REF!,5,FALSE)</f>
        <v>#REF!</v>
      </c>
    </row>
    <row r="22" spans="1:15" ht="14.1" customHeight="1" x14ac:dyDescent="0.2">
      <c r="A22" s="66">
        <v>15</v>
      </c>
      <c r="B22" s="41">
        <v>11548</v>
      </c>
      <c r="C22" s="41" t="s">
        <v>1220</v>
      </c>
      <c r="D22" s="81" t="s">
        <v>1221</v>
      </c>
      <c r="E22" s="132" t="s">
        <v>22</v>
      </c>
      <c r="F22" s="133" t="s">
        <v>1187</v>
      </c>
      <c r="G22" s="118" t="s">
        <v>17</v>
      </c>
      <c r="H22" s="70" t="str">
        <f>VLOOKUP(B22,'[1]KLS 8 New'!$B$8:$P$566,15,FALSE)</f>
        <v>V</v>
      </c>
      <c r="I22" s="71"/>
      <c r="J22" s="134"/>
      <c r="K22" s="133"/>
      <c r="L22" s="135"/>
      <c r="N22" s="74" t="s">
        <v>739</v>
      </c>
      <c r="O22" s="74" t="e">
        <f>VLOOKUP(B22,#REF!,5,FALSE)</f>
        <v>#REF!</v>
      </c>
    </row>
    <row r="23" spans="1:15" ht="14.1" customHeight="1" x14ac:dyDescent="0.2">
      <c r="A23" s="66">
        <v>16</v>
      </c>
      <c r="B23" s="41">
        <v>11338</v>
      </c>
      <c r="C23" s="41" t="s">
        <v>1222</v>
      </c>
      <c r="D23" s="81" t="s">
        <v>1223</v>
      </c>
      <c r="E23" s="132" t="s">
        <v>22</v>
      </c>
      <c r="F23" s="133" t="s">
        <v>1117</v>
      </c>
      <c r="G23" s="118" t="s">
        <v>17</v>
      </c>
      <c r="H23" s="70" t="str">
        <f>VLOOKUP(B23,'[1]KLS 8 New'!$B$8:$P$566,15,FALSE)</f>
        <v>V</v>
      </c>
      <c r="I23" s="71"/>
      <c r="J23" s="134"/>
      <c r="K23" s="133"/>
      <c r="L23" s="135"/>
      <c r="N23" s="74" t="s">
        <v>739</v>
      </c>
      <c r="O23" s="74" t="e">
        <f>VLOOKUP(B23,#REF!,5,FALSE)</f>
        <v>#REF!</v>
      </c>
    </row>
    <row r="24" spans="1:15" ht="14.1" customHeight="1" x14ac:dyDescent="0.2">
      <c r="A24" s="66">
        <v>17</v>
      </c>
      <c r="B24" s="41">
        <v>11573</v>
      </c>
      <c r="C24" s="120" t="s">
        <v>1224</v>
      </c>
      <c r="D24" s="81" t="s">
        <v>1225</v>
      </c>
      <c r="E24" s="132" t="s">
        <v>16</v>
      </c>
      <c r="F24" s="133" t="s">
        <v>1045</v>
      </c>
      <c r="G24" s="118" t="s">
        <v>17</v>
      </c>
      <c r="H24" s="70" t="str">
        <f>VLOOKUP(B24,'[1]KLS 8 New'!$B$8:$P$566,15,FALSE)</f>
        <v>V</v>
      </c>
      <c r="I24" s="71"/>
      <c r="J24" s="134"/>
      <c r="K24" s="133"/>
      <c r="L24" s="135"/>
      <c r="N24" s="74" t="s">
        <v>739</v>
      </c>
      <c r="O24" s="74" t="e">
        <f>VLOOKUP(B24,#REF!,5,FALSE)</f>
        <v>#REF!</v>
      </c>
    </row>
    <row r="25" spans="1:15" ht="14.1" customHeight="1" x14ac:dyDescent="0.2">
      <c r="A25" s="66">
        <v>18</v>
      </c>
      <c r="B25" s="41">
        <v>11444</v>
      </c>
      <c r="C25" s="41" t="s">
        <v>1226</v>
      </c>
      <c r="D25" s="81" t="s">
        <v>1227</v>
      </c>
      <c r="E25" s="132" t="s">
        <v>22</v>
      </c>
      <c r="F25" s="133" t="s">
        <v>1189</v>
      </c>
      <c r="G25" s="118" t="s">
        <v>17</v>
      </c>
      <c r="H25" s="70" t="str">
        <f>VLOOKUP(B25,'[1]KLS 8 New'!$B$8:$P$566,15,FALSE)</f>
        <v/>
      </c>
      <c r="I25" s="71"/>
      <c r="J25" s="134"/>
      <c r="K25" s="133"/>
      <c r="L25" s="135"/>
      <c r="N25" s="74" t="s">
        <v>739</v>
      </c>
      <c r="O25" s="74" t="e">
        <f>VLOOKUP(B25,#REF!,5,FALSE)</f>
        <v>#REF!</v>
      </c>
    </row>
    <row r="26" spans="1:15" ht="14.1" customHeight="1" x14ac:dyDescent="0.2">
      <c r="A26" s="66">
        <v>19</v>
      </c>
      <c r="B26" s="41">
        <v>11482</v>
      </c>
      <c r="C26" s="41" t="s">
        <v>1228</v>
      </c>
      <c r="D26" s="81" t="s">
        <v>1229</v>
      </c>
      <c r="E26" s="132" t="s">
        <v>16</v>
      </c>
      <c r="F26" s="133" t="s">
        <v>827</v>
      </c>
      <c r="G26" s="118" t="s">
        <v>17</v>
      </c>
      <c r="H26" s="70" t="str">
        <f>VLOOKUP(B26,'[1]KLS 8 New'!$B$8:$P$566,15,FALSE)</f>
        <v>V</v>
      </c>
      <c r="I26" s="71"/>
      <c r="J26" s="134"/>
      <c r="K26" s="133"/>
      <c r="L26" s="135"/>
      <c r="N26" s="74" t="s">
        <v>739</v>
      </c>
      <c r="O26" s="74" t="e">
        <f>VLOOKUP(B26,#REF!,5,FALSE)</f>
        <v>#REF!</v>
      </c>
    </row>
    <row r="27" spans="1:15" ht="14.1" customHeight="1" x14ac:dyDescent="0.2">
      <c r="A27" s="66">
        <v>20</v>
      </c>
      <c r="B27" s="41">
        <v>11446</v>
      </c>
      <c r="C27" s="41" t="s">
        <v>1230</v>
      </c>
      <c r="D27" s="81" t="s">
        <v>1231</v>
      </c>
      <c r="E27" s="132" t="s">
        <v>22</v>
      </c>
      <c r="F27" s="133" t="s">
        <v>901</v>
      </c>
      <c r="G27" s="118" t="s">
        <v>17</v>
      </c>
      <c r="H27" s="70" t="str">
        <f>VLOOKUP(B27,'[1]KLS 8 New'!$B$8:$P$566,15,FALSE)</f>
        <v>V</v>
      </c>
      <c r="I27" s="71"/>
      <c r="J27" s="134"/>
      <c r="K27" s="133"/>
      <c r="N27" s="74" t="s">
        <v>739</v>
      </c>
      <c r="O27" s="74" t="e">
        <f>VLOOKUP(B27,#REF!,5,FALSE)</f>
        <v>#REF!</v>
      </c>
    </row>
    <row r="28" spans="1:15" ht="14.1" customHeight="1" x14ac:dyDescent="0.2">
      <c r="A28" s="66">
        <v>21</v>
      </c>
      <c r="B28" s="41">
        <v>11486</v>
      </c>
      <c r="C28" s="41" t="s">
        <v>1232</v>
      </c>
      <c r="D28" s="81" t="s">
        <v>1233</v>
      </c>
      <c r="E28" s="132" t="s">
        <v>22</v>
      </c>
      <c r="F28" s="133" t="s">
        <v>973</v>
      </c>
      <c r="G28" s="118" t="s">
        <v>17</v>
      </c>
      <c r="H28" s="70" t="str">
        <f>VLOOKUP(B28,'[1]KLS 8 New'!$B$8:$P$566,15,FALSE)</f>
        <v>V</v>
      </c>
      <c r="I28" s="71"/>
      <c r="J28" s="134"/>
      <c r="K28" s="133"/>
      <c r="N28" s="74" t="s">
        <v>739</v>
      </c>
      <c r="O28" s="74" t="e">
        <f>VLOOKUP(B28,#REF!,5,FALSE)</f>
        <v>#REF!</v>
      </c>
    </row>
    <row r="29" spans="1:15" ht="14.1" customHeight="1" x14ac:dyDescent="0.2">
      <c r="A29" s="66">
        <v>22</v>
      </c>
      <c r="B29" s="41">
        <v>11489</v>
      </c>
      <c r="C29" s="41" t="s">
        <v>1234</v>
      </c>
      <c r="D29" s="81" t="s">
        <v>1235</v>
      </c>
      <c r="E29" s="132" t="s">
        <v>22</v>
      </c>
      <c r="F29" s="133" t="s">
        <v>1117</v>
      </c>
      <c r="G29" s="118" t="s">
        <v>17</v>
      </c>
      <c r="H29" s="70" t="str">
        <f>VLOOKUP(B29,'[1]KLS 8 New'!$B$8:$P$566,15,FALSE)</f>
        <v>V</v>
      </c>
      <c r="I29" s="71"/>
      <c r="J29" s="134"/>
      <c r="K29" s="133"/>
      <c r="L29" s="135"/>
      <c r="N29" s="74" t="s">
        <v>739</v>
      </c>
      <c r="O29" s="74" t="e">
        <f>VLOOKUP(B29,#REF!,5,FALSE)</f>
        <v>#REF!</v>
      </c>
    </row>
    <row r="30" spans="1:15" ht="14.1" customHeight="1" x14ac:dyDescent="0.2">
      <c r="A30" s="66">
        <v>23</v>
      </c>
      <c r="B30" s="41">
        <v>11492</v>
      </c>
      <c r="C30" s="41" t="s">
        <v>1236</v>
      </c>
      <c r="D30" s="81" t="s">
        <v>1237</v>
      </c>
      <c r="E30" s="132" t="s">
        <v>22</v>
      </c>
      <c r="F30" s="133" t="s">
        <v>1045</v>
      </c>
      <c r="G30" s="118" t="s">
        <v>17</v>
      </c>
      <c r="H30" s="70" t="str">
        <f>VLOOKUP(B30,'[1]KLS 8 New'!$B$8:$P$566,15,FALSE)</f>
        <v>V</v>
      </c>
      <c r="I30" s="71"/>
      <c r="J30" s="134"/>
      <c r="K30" s="133"/>
      <c r="L30" s="135"/>
      <c r="N30" s="74" t="s">
        <v>739</v>
      </c>
      <c r="O30" s="74" t="e">
        <f>VLOOKUP(B30,#REF!,5,FALSE)</f>
        <v>#REF!</v>
      </c>
    </row>
    <row r="31" spans="1:15" ht="14.1" customHeight="1" x14ac:dyDescent="0.2">
      <c r="A31" s="66">
        <v>24</v>
      </c>
      <c r="B31" s="41">
        <v>11454</v>
      </c>
      <c r="C31" s="41" t="s">
        <v>1238</v>
      </c>
      <c r="D31" s="81" t="s">
        <v>1239</v>
      </c>
      <c r="E31" s="132" t="s">
        <v>16</v>
      </c>
      <c r="F31" s="133" t="s">
        <v>827</v>
      </c>
      <c r="G31" s="118" t="s">
        <v>17</v>
      </c>
      <c r="H31" s="70" t="str">
        <f>VLOOKUP(B31,'[1]KLS 8 New'!$B$8:$P$566,15,FALSE)</f>
        <v>V</v>
      </c>
      <c r="I31" s="71"/>
      <c r="J31" s="134"/>
      <c r="K31" s="133"/>
      <c r="L31" s="135"/>
      <c r="N31" s="74" t="s">
        <v>739</v>
      </c>
      <c r="O31" s="74" t="e">
        <f>VLOOKUP(B31,#REF!,5,FALSE)</f>
        <v>#REF!</v>
      </c>
    </row>
    <row r="32" spans="1:15" ht="14.1" customHeight="1" x14ac:dyDescent="0.2">
      <c r="A32" s="66">
        <v>25</v>
      </c>
      <c r="B32" s="41">
        <v>11552</v>
      </c>
      <c r="C32" s="41" t="s">
        <v>1240</v>
      </c>
      <c r="D32" s="81" t="s">
        <v>1241</v>
      </c>
      <c r="E32" s="132" t="s">
        <v>16</v>
      </c>
      <c r="F32" s="133" t="s">
        <v>901</v>
      </c>
      <c r="G32" s="118" t="s">
        <v>17</v>
      </c>
      <c r="H32" s="70" t="str">
        <f>VLOOKUP(B32,'[1]KLS 8 New'!$B$8:$P$566,15,FALSE)</f>
        <v>V</v>
      </c>
      <c r="I32" s="71"/>
      <c r="J32" s="134"/>
      <c r="K32" s="133"/>
      <c r="N32" s="74" t="s">
        <v>739</v>
      </c>
      <c r="O32" s="74" t="e">
        <f>VLOOKUP(B32,#REF!,5,FALSE)</f>
        <v>#REF!</v>
      </c>
    </row>
    <row r="33" spans="1:15" ht="14.1" customHeight="1" x14ac:dyDescent="0.2">
      <c r="A33" s="66">
        <v>26</v>
      </c>
      <c r="B33" s="41">
        <v>11381</v>
      </c>
      <c r="C33" s="41" t="s">
        <v>1242</v>
      </c>
      <c r="D33" s="81" t="s">
        <v>1243</v>
      </c>
      <c r="E33" s="132" t="s">
        <v>22</v>
      </c>
      <c r="F33" s="133" t="s">
        <v>1189</v>
      </c>
      <c r="G33" s="118" t="s">
        <v>17</v>
      </c>
      <c r="H33" s="70" t="str">
        <f>VLOOKUP(B33,'[1]KLS 8 New'!$B$8:$P$566,15,FALSE)</f>
        <v>V</v>
      </c>
      <c r="I33" s="71"/>
      <c r="J33" s="134"/>
      <c r="K33" s="133"/>
      <c r="N33" s="74" t="s">
        <v>739</v>
      </c>
      <c r="O33" s="74" t="e">
        <f>VLOOKUP(B33,#REF!,5,FALSE)</f>
        <v>#REF!</v>
      </c>
    </row>
    <row r="34" spans="1:15" ht="14.1" customHeight="1" x14ac:dyDescent="0.2">
      <c r="A34" s="66">
        <v>27</v>
      </c>
      <c r="B34" s="41">
        <v>11352</v>
      </c>
      <c r="C34" s="41" t="s">
        <v>1244</v>
      </c>
      <c r="D34" s="81" t="s">
        <v>1245</v>
      </c>
      <c r="E34" s="132" t="s">
        <v>16</v>
      </c>
      <c r="F34" s="133" t="s">
        <v>1187</v>
      </c>
      <c r="G34" s="118" t="s">
        <v>17</v>
      </c>
      <c r="H34" s="70" t="str">
        <f>VLOOKUP(B34,'[1]KLS 8 New'!$B$8:$P$566,15,FALSE)</f>
        <v>V</v>
      </c>
      <c r="I34" s="71"/>
      <c r="J34" s="134"/>
      <c r="K34" s="133"/>
      <c r="N34" s="74" t="s">
        <v>739</v>
      </c>
      <c r="O34" s="74" t="e">
        <f>VLOOKUP(B34,#REF!,5,FALSE)</f>
        <v>#REF!</v>
      </c>
    </row>
    <row r="35" spans="1:15" ht="14.1" customHeight="1" x14ac:dyDescent="0.2">
      <c r="A35" s="66">
        <v>28</v>
      </c>
      <c r="B35" s="41">
        <v>11416</v>
      </c>
      <c r="C35" s="41" t="s">
        <v>1246</v>
      </c>
      <c r="D35" s="81" t="s">
        <v>1247</v>
      </c>
      <c r="E35" s="132" t="s">
        <v>22</v>
      </c>
      <c r="F35" s="133" t="s">
        <v>973</v>
      </c>
      <c r="G35" s="118" t="s">
        <v>17</v>
      </c>
      <c r="H35" s="70" t="str">
        <f>VLOOKUP(B35,'[1]KLS 8 New'!$B$8:$P$566,15,FALSE)</f>
        <v>V</v>
      </c>
      <c r="I35" s="71"/>
      <c r="J35" s="134"/>
      <c r="K35" s="133"/>
      <c r="N35" s="74" t="s">
        <v>739</v>
      </c>
      <c r="O35" s="74" t="e">
        <f>VLOOKUP(B35,#REF!,5,FALSE)</f>
        <v>#REF!</v>
      </c>
    </row>
    <row r="36" spans="1:15" ht="14.25" customHeight="1" x14ac:dyDescent="0.2">
      <c r="A36" s="66">
        <v>29</v>
      </c>
      <c r="B36" s="41">
        <v>11495</v>
      </c>
      <c r="C36" s="41" t="s">
        <v>1248</v>
      </c>
      <c r="D36" s="81" t="s">
        <v>1249</v>
      </c>
      <c r="E36" s="132" t="s">
        <v>16</v>
      </c>
      <c r="F36" s="133" t="s">
        <v>1117</v>
      </c>
      <c r="G36" s="118" t="s">
        <v>17</v>
      </c>
      <c r="H36" s="70" t="str">
        <f>VLOOKUP(B36,'[1]KLS 8 New'!$B$8:$P$566,15,FALSE)</f>
        <v>V</v>
      </c>
      <c r="I36" s="71"/>
      <c r="J36" s="134"/>
      <c r="K36" s="133"/>
      <c r="N36" s="74" t="s">
        <v>739</v>
      </c>
      <c r="O36" s="74" t="e">
        <f>VLOOKUP(B36,#REF!,5,FALSE)</f>
        <v>#REF!</v>
      </c>
    </row>
    <row r="37" spans="1:15" ht="14.1" customHeight="1" x14ac:dyDescent="0.2">
      <c r="A37" s="66">
        <v>30</v>
      </c>
      <c r="B37" s="41">
        <v>11322</v>
      </c>
      <c r="C37" s="41" t="s">
        <v>1250</v>
      </c>
      <c r="D37" s="81" t="s">
        <v>1251</v>
      </c>
      <c r="E37" s="132" t="s">
        <v>16</v>
      </c>
      <c r="F37" s="85" t="s">
        <v>1189</v>
      </c>
      <c r="G37" s="118" t="s">
        <v>17</v>
      </c>
      <c r="H37" s="70" t="str">
        <f>VLOOKUP(B37,'[1]KLS 8 New'!$B$8:$P$566,15,FALSE)</f>
        <v>V</v>
      </c>
      <c r="I37" s="71"/>
      <c r="J37" s="134"/>
      <c r="K37" s="133"/>
      <c r="N37" s="74" t="s">
        <v>739</v>
      </c>
      <c r="O37" s="74" t="e">
        <f>VLOOKUP(B37,#REF!,5,FALSE)</f>
        <v>#REF!</v>
      </c>
    </row>
    <row r="38" spans="1:15" ht="14.1" customHeight="1" x14ac:dyDescent="0.2">
      <c r="A38" s="66">
        <v>31</v>
      </c>
      <c r="B38" s="41">
        <v>11323</v>
      </c>
      <c r="C38" s="41" t="s">
        <v>1252</v>
      </c>
      <c r="D38" s="81" t="s">
        <v>1253</v>
      </c>
      <c r="E38" s="132" t="s">
        <v>16</v>
      </c>
      <c r="F38" s="133" t="s">
        <v>901</v>
      </c>
      <c r="G38" s="118" t="s">
        <v>17</v>
      </c>
      <c r="H38" s="70" t="str">
        <f>VLOOKUP(B38,'[1]KLS 8 New'!$B$8:$P$566,15,FALSE)</f>
        <v>V</v>
      </c>
      <c r="I38" s="71"/>
      <c r="J38" s="134"/>
      <c r="K38" s="133"/>
      <c r="N38" s="74" t="s">
        <v>739</v>
      </c>
      <c r="O38" s="74" t="e">
        <f>VLOOKUP(B38,#REF!,5,FALSE)</f>
        <v>#REF!</v>
      </c>
    </row>
    <row r="39" spans="1:15" ht="14.1" customHeight="1" x14ac:dyDescent="0.2">
      <c r="A39" s="66">
        <v>32</v>
      </c>
      <c r="B39" s="41">
        <v>11561</v>
      </c>
      <c r="C39" s="41" t="s">
        <v>1254</v>
      </c>
      <c r="D39" s="81" t="s">
        <v>1255</v>
      </c>
      <c r="E39" s="132" t="s">
        <v>16</v>
      </c>
      <c r="F39" s="133" t="s">
        <v>1045</v>
      </c>
      <c r="G39" s="118" t="s">
        <v>17</v>
      </c>
      <c r="H39" s="70" t="str">
        <f>VLOOKUP(B39,'[1]KLS 8 New'!$B$8:$P$566,15,FALSE)</f>
        <v>V</v>
      </c>
      <c r="I39" s="71"/>
      <c r="J39" s="134"/>
      <c r="K39" s="133"/>
      <c r="N39" s="74" t="s">
        <v>739</v>
      </c>
      <c r="O39" s="74" t="e">
        <f>VLOOKUP(B39,#REF!,5,FALSE)</f>
        <v>#REF!</v>
      </c>
    </row>
    <row r="40" spans="1:15" ht="14.1" customHeight="1" x14ac:dyDescent="0.2">
      <c r="A40" s="66">
        <v>33</v>
      </c>
      <c r="B40" s="41">
        <v>11529</v>
      </c>
      <c r="C40" s="41" t="s">
        <v>1256</v>
      </c>
      <c r="D40" s="81" t="s">
        <v>1257</v>
      </c>
      <c r="E40" s="132" t="s">
        <v>22</v>
      </c>
      <c r="F40" s="133" t="s">
        <v>827</v>
      </c>
      <c r="G40" s="118" t="s">
        <v>17</v>
      </c>
      <c r="H40" s="70" t="str">
        <f>VLOOKUP(B40,'[1]KLS 8 New'!$B$8:$P$566,15,FALSE)</f>
        <v>V</v>
      </c>
      <c r="I40" s="71"/>
      <c r="J40" s="134"/>
      <c r="K40" s="133"/>
      <c r="N40" s="74" t="s">
        <v>739</v>
      </c>
      <c r="O40" s="74" t="e">
        <f>VLOOKUP(B40,#REF!,5,FALSE)</f>
        <v>#REF!</v>
      </c>
    </row>
    <row r="41" spans="1:15" ht="14.1" customHeight="1" x14ac:dyDescent="0.2">
      <c r="A41" s="66">
        <v>34</v>
      </c>
      <c r="B41" s="41">
        <v>11389</v>
      </c>
      <c r="C41" s="120" t="s">
        <v>1258</v>
      </c>
      <c r="D41" s="81" t="s">
        <v>1259</v>
      </c>
      <c r="E41" s="132" t="s">
        <v>22</v>
      </c>
      <c r="F41" s="134" t="s">
        <v>1045</v>
      </c>
      <c r="G41" s="118" t="s">
        <v>17</v>
      </c>
      <c r="H41" s="70" t="str">
        <f>VLOOKUP(B41,'[1]KLS 8 New'!$B$8:$P$566,15,FALSE)</f>
        <v>V</v>
      </c>
      <c r="I41" s="71"/>
      <c r="J41" s="134"/>
      <c r="K41" s="133"/>
      <c r="N41" s="74" t="s">
        <v>739</v>
      </c>
      <c r="O41" s="74" t="e">
        <f>VLOOKUP(B41,#REF!,5,FALSE)</f>
        <v>#REF!</v>
      </c>
    </row>
    <row r="42" spans="1:15" ht="14.1" customHeight="1" x14ac:dyDescent="0.2">
      <c r="A42" s="66">
        <v>35</v>
      </c>
      <c r="B42" s="41"/>
      <c r="C42" s="41"/>
      <c r="D42" s="81"/>
      <c r="E42" s="132"/>
      <c r="F42" s="85"/>
      <c r="G42" s="85"/>
      <c r="H42" s="85"/>
      <c r="I42" s="82"/>
      <c r="J42" s="83"/>
      <c r="K42" s="84"/>
      <c r="N42" s="74" t="s">
        <v>739</v>
      </c>
      <c r="O42" s="74" t="e">
        <f>VLOOKUP(B42,#REF!,5,FALSE)</f>
        <v>#REF!</v>
      </c>
    </row>
    <row r="43" spans="1:15" ht="14.1" customHeight="1" x14ac:dyDescent="0.2">
      <c r="A43" s="66">
        <v>36</v>
      </c>
      <c r="B43" s="41"/>
      <c r="C43" s="41"/>
      <c r="D43" s="81"/>
      <c r="E43" s="132"/>
      <c r="F43" s="85"/>
      <c r="G43" s="85"/>
      <c r="H43" s="85"/>
      <c r="I43" s="85"/>
      <c r="J43" s="84"/>
      <c r="K43" s="84"/>
      <c r="N43" s="74" t="s">
        <v>739</v>
      </c>
      <c r="O43" s="74" t="e">
        <f>VLOOKUP(B43,#REF!,5,FALSE)</f>
        <v>#REF!</v>
      </c>
    </row>
    <row r="44" spans="1:15" ht="14.1" customHeight="1" x14ac:dyDescent="0.2">
      <c r="A44" s="66">
        <v>37</v>
      </c>
      <c r="B44" s="41"/>
      <c r="C44" s="41"/>
      <c r="D44" s="81"/>
      <c r="E44" s="132"/>
      <c r="F44" s="85"/>
      <c r="G44" s="85"/>
      <c r="H44" s="85"/>
      <c r="I44" s="85"/>
      <c r="J44" s="84"/>
      <c r="K44" s="84"/>
      <c r="N44" s="74" t="s">
        <v>739</v>
      </c>
      <c r="O44" s="74" t="e">
        <f>VLOOKUP(B44,#REF!,5,FALSE)</f>
        <v>#REF!</v>
      </c>
    </row>
    <row r="45" spans="1:15" ht="14.1" customHeight="1" x14ac:dyDescent="0.2">
      <c r="A45" s="66">
        <v>38</v>
      </c>
      <c r="B45" s="41"/>
      <c r="C45" s="41"/>
      <c r="D45" s="81"/>
      <c r="E45" s="132"/>
      <c r="F45" s="85"/>
      <c r="G45" s="85"/>
      <c r="H45" s="85"/>
      <c r="I45" s="85"/>
      <c r="J45" s="84"/>
      <c r="K45" s="84"/>
      <c r="N45" s="74" t="s">
        <v>739</v>
      </c>
      <c r="O45" s="74" t="e">
        <f>VLOOKUP(B45,#REF!,5,FALSE)</f>
        <v>#REF!</v>
      </c>
    </row>
    <row r="46" spans="1:15" ht="14.1" customHeight="1" x14ac:dyDescent="0.2">
      <c r="A46" s="66">
        <v>39</v>
      </c>
      <c r="B46" s="41"/>
      <c r="C46" s="41"/>
      <c r="D46" s="81"/>
      <c r="E46" s="132"/>
      <c r="F46" s="85"/>
      <c r="G46" s="85"/>
      <c r="H46" s="85"/>
      <c r="I46" s="85"/>
      <c r="J46" s="84"/>
      <c r="K46" s="84"/>
      <c r="N46" s="74" t="s">
        <v>739</v>
      </c>
      <c r="O46" s="74" t="e">
        <f>VLOOKUP(B46,#REF!,5,FALSE)</f>
        <v>#REF!</v>
      </c>
    </row>
    <row r="47" spans="1:15" ht="14.1" customHeight="1" x14ac:dyDescent="0.2">
      <c r="A47" s="66">
        <v>40</v>
      </c>
      <c r="B47" s="41"/>
      <c r="C47" s="41"/>
      <c r="D47" s="81"/>
      <c r="E47" s="132"/>
      <c r="F47" s="85"/>
      <c r="G47" s="136"/>
      <c r="H47" s="136"/>
      <c r="I47" s="85"/>
      <c r="J47" s="84"/>
      <c r="K47" s="84"/>
      <c r="N47" s="74" t="s">
        <v>739</v>
      </c>
      <c r="O47" s="74" t="e">
        <f>VLOOKUP(B47,#REF!,5,FALSE)</f>
        <v>#REF!</v>
      </c>
    </row>
    <row r="48" spans="1:15" ht="14.1" customHeight="1" x14ac:dyDescent="0.2">
      <c r="A48" s="66"/>
      <c r="B48" s="41"/>
      <c r="C48" s="41"/>
      <c r="D48" s="42"/>
      <c r="E48" s="132"/>
      <c r="F48" s="85"/>
      <c r="G48" s="85"/>
      <c r="H48" s="137">
        <f>COUNTIF(H8:H41,"V")</f>
        <v>32</v>
      </c>
      <c r="I48" s="85"/>
      <c r="J48" s="84"/>
      <c r="K48" s="84"/>
      <c r="N48" s="74" t="s">
        <v>739</v>
      </c>
      <c r="O48" s="87"/>
    </row>
    <row r="49" spans="1:15" ht="14.1" customHeight="1" x14ac:dyDescent="0.2">
      <c r="A49" s="66"/>
      <c r="B49" s="41"/>
      <c r="C49" s="41"/>
      <c r="D49" s="42"/>
      <c r="E49" s="132"/>
      <c r="F49" s="85"/>
      <c r="G49" s="85"/>
      <c r="H49" s="85"/>
      <c r="I49" s="85"/>
      <c r="J49" s="84"/>
      <c r="K49" s="84"/>
      <c r="N49" s="74" t="s">
        <v>739</v>
      </c>
      <c r="O49" s="87"/>
    </row>
    <row r="50" spans="1:15" ht="14.1" customHeight="1" x14ac:dyDescent="0.2">
      <c r="A50" s="66"/>
      <c r="B50" s="88"/>
      <c r="C50" s="88"/>
      <c r="D50" s="89"/>
      <c r="E50" s="90"/>
      <c r="F50" s="66"/>
      <c r="G50" s="66"/>
      <c r="H50" s="66"/>
      <c r="I50" s="66"/>
      <c r="J50" s="91"/>
      <c r="K50" s="91"/>
      <c r="N50" s="74" t="s">
        <v>739</v>
      </c>
      <c r="O50" s="87"/>
    </row>
    <row r="51" spans="1:15" ht="14.1" customHeight="1" x14ac:dyDescent="0.2">
      <c r="A51" s="66"/>
      <c r="B51" s="88"/>
      <c r="C51" s="88"/>
      <c r="D51" s="92"/>
      <c r="E51" s="138"/>
      <c r="F51" s="94"/>
      <c r="G51" s="94"/>
      <c r="H51" s="94"/>
      <c r="I51" s="94"/>
      <c r="J51" s="60"/>
      <c r="K51" s="60"/>
    </row>
    <row r="53" spans="1:15" x14ac:dyDescent="0.2">
      <c r="B53" s="95" t="s">
        <v>822</v>
      </c>
      <c r="C53" s="96">
        <f>COUNTIF(E8:E51,"L")</f>
        <v>18</v>
      </c>
      <c r="I53" s="97" t="s">
        <v>823</v>
      </c>
    </row>
    <row r="54" spans="1:15" x14ac:dyDescent="0.2">
      <c r="B54" s="95" t="s">
        <v>824</v>
      </c>
      <c r="C54" s="96">
        <f>COUNTIF(E8:E51,"P")</f>
        <v>16</v>
      </c>
      <c r="I54" s="97"/>
    </row>
    <row r="55" spans="1:15" x14ac:dyDescent="0.2">
      <c r="B55" s="95" t="s">
        <v>825</v>
      </c>
      <c r="C55" s="96">
        <f>SUM(C53:C54)</f>
        <v>34</v>
      </c>
      <c r="I55" s="97"/>
    </row>
    <row r="56" spans="1:15" x14ac:dyDescent="0.2">
      <c r="I56" s="97"/>
    </row>
    <row r="57" spans="1:15" x14ac:dyDescent="0.2">
      <c r="F57" s="98"/>
      <c r="G57" s="98"/>
      <c r="H57" s="98"/>
      <c r="I57" s="99" t="e">
        <f>VLOOKUP(B6,'[1]REKAP NEW'!$B$12:$F$40,5,FALSE)</f>
        <v>#N/A</v>
      </c>
      <c r="J57" s="98"/>
      <c r="K57" s="98"/>
    </row>
    <row r="75" spans="1:11" ht="15.75" x14ac:dyDescent="0.25">
      <c r="A75" s="174" t="s">
        <v>736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</row>
    <row r="76" spans="1:11" ht="15.75" x14ac:dyDescent="0.25">
      <c r="A76" s="175" t="s">
        <v>737</v>
      </c>
      <c r="B76" s="175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 ht="15.75" x14ac:dyDescent="0.25">
      <c r="A77" s="173" t="s">
        <v>1190</v>
      </c>
      <c r="B77" s="173"/>
      <c r="C77" s="173"/>
      <c r="D77" s="173"/>
      <c r="E77" s="173"/>
      <c r="F77" s="173"/>
      <c r="G77" s="173"/>
      <c r="H77" s="173"/>
      <c r="I77" s="173"/>
      <c r="J77" s="173"/>
      <c r="K77" s="173"/>
    </row>
    <row r="79" spans="1:11" x14ac:dyDescent="0.2">
      <c r="A79" s="57" t="s">
        <v>1260</v>
      </c>
    </row>
    <row r="80" spans="1:11" x14ac:dyDescent="0.2">
      <c r="B80" s="59" t="s">
        <v>827</v>
      </c>
    </row>
    <row r="81" spans="1:15" ht="27" customHeight="1" x14ac:dyDescent="0.2">
      <c r="A81" s="60" t="s">
        <v>9</v>
      </c>
      <c r="B81" s="61" t="s">
        <v>6</v>
      </c>
      <c r="C81" s="61" t="s">
        <v>14</v>
      </c>
      <c r="D81" s="60" t="s">
        <v>740</v>
      </c>
      <c r="E81" s="60" t="s">
        <v>741</v>
      </c>
      <c r="F81" s="60"/>
      <c r="G81" s="60"/>
      <c r="H81" s="60"/>
      <c r="I81" s="60"/>
      <c r="J81" s="60"/>
      <c r="K81" s="60"/>
      <c r="N81" s="64" t="s">
        <v>743</v>
      </c>
      <c r="O81" s="65" t="s">
        <v>745</v>
      </c>
    </row>
    <row r="82" spans="1:15" ht="14.1" customHeight="1" x14ac:dyDescent="0.2">
      <c r="A82" s="66">
        <v>1</v>
      </c>
      <c r="B82" s="41">
        <v>11429</v>
      </c>
      <c r="C82" s="41" t="s">
        <v>1261</v>
      </c>
      <c r="D82" s="81" t="s">
        <v>1262</v>
      </c>
      <c r="E82" s="132" t="s">
        <v>22</v>
      </c>
      <c r="F82" s="133" t="s">
        <v>973</v>
      </c>
      <c r="G82" s="118" t="s">
        <v>81</v>
      </c>
      <c r="H82" s="70" t="str">
        <f>VLOOKUP(B82,'[1]KLS 8 New'!$B$8:$P$566,15,FALSE)</f>
        <v>V</v>
      </c>
      <c r="I82" s="71"/>
      <c r="J82" s="134"/>
      <c r="K82" s="133"/>
      <c r="N82" s="74" t="s">
        <v>827</v>
      </c>
      <c r="O82" s="74" t="e">
        <f>VLOOKUP(B82,#REF!,5,FALSE)</f>
        <v>#REF!</v>
      </c>
    </row>
    <row r="83" spans="1:15" ht="14.1" customHeight="1" x14ac:dyDescent="0.2">
      <c r="A83" s="66">
        <v>2</v>
      </c>
      <c r="B83" s="41">
        <v>11393</v>
      </c>
      <c r="C83" s="41" t="s">
        <v>1263</v>
      </c>
      <c r="D83" s="81" t="s">
        <v>1264</v>
      </c>
      <c r="E83" s="132" t="s">
        <v>22</v>
      </c>
      <c r="F83" s="133" t="s">
        <v>1117</v>
      </c>
      <c r="G83" s="118" t="s">
        <v>81</v>
      </c>
      <c r="H83" s="70" t="str">
        <f>VLOOKUP(B83,'[1]KLS 8 New'!$B$8:$P$566,15,FALSE)</f>
        <v>V</v>
      </c>
      <c r="I83" s="71"/>
      <c r="J83" s="134"/>
      <c r="K83" s="133"/>
      <c r="N83" s="74" t="s">
        <v>827</v>
      </c>
      <c r="O83" s="74" t="e">
        <f>VLOOKUP(B83,#REF!,5,FALSE)</f>
        <v>#REF!</v>
      </c>
    </row>
    <row r="84" spans="1:15" ht="14.1" customHeight="1" x14ac:dyDescent="0.2">
      <c r="A84" s="66">
        <v>3</v>
      </c>
      <c r="B84" s="41">
        <v>11464</v>
      </c>
      <c r="C84" s="41" t="s">
        <v>1265</v>
      </c>
      <c r="D84" s="81" t="s">
        <v>1266</v>
      </c>
      <c r="E84" s="132" t="s">
        <v>16</v>
      </c>
      <c r="F84" s="133" t="s">
        <v>739</v>
      </c>
      <c r="G84" s="118" t="s">
        <v>81</v>
      </c>
      <c r="H84" s="70" t="str">
        <f>VLOOKUP(B84,'[1]KLS 8 New'!$B$8:$P$566,15,FALSE)</f>
        <v>V</v>
      </c>
      <c r="I84" s="71"/>
      <c r="J84" s="134"/>
      <c r="K84" s="133"/>
      <c r="N84" s="74" t="s">
        <v>827</v>
      </c>
      <c r="O84" s="74" t="e">
        <f>VLOOKUP(B84,#REF!,5,FALSE)</f>
        <v>#REF!</v>
      </c>
    </row>
    <row r="85" spans="1:15" ht="14.1" customHeight="1" x14ac:dyDescent="0.2">
      <c r="A85" s="66">
        <v>4</v>
      </c>
      <c r="B85" s="41">
        <v>11500</v>
      </c>
      <c r="C85" s="41" t="s">
        <v>1267</v>
      </c>
      <c r="D85" s="81" t="s">
        <v>1268</v>
      </c>
      <c r="E85" s="132" t="s">
        <v>22</v>
      </c>
      <c r="F85" s="133" t="s">
        <v>901</v>
      </c>
      <c r="G85" s="118" t="s">
        <v>81</v>
      </c>
      <c r="H85" s="70" t="str">
        <f>VLOOKUP(B85,'[1]KLS 8 New'!$B$8:$P$566,15,FALSE)</f>
        <v>V</v>
      </c>
      <c r="I85" s="71"/>
      <c r="J85" s="134"/>
      <c r="K85" s="133"/>
      <c r="N85" s="74" t="s">
        <v>827</v>
      </c>
      <c r="O85" s="74" t="e">
        <f>VLOOKUP(B85,#REF!,5,FALSE)</f>
        <v>#REF!</v>
      </c>
    </row>
    <row r="86" spans="1:15" ht="14.1" customHeight="1" x14ac:dyDescent="0.2">
      <c r="A86" s="66">
        <v>5</v>
      </c>
      <c r="B86" s="41">
        <v>11294</v>
      </c>
      <c r="C86" s="41" t="s">
        <v>1269</v>
      </c>
      <c r="D86" s="81" t="s">
        <v>1270</v>
      </c>
      <c r="E86" s="132" t="s">
        <v>22</v>
      </c>
      <c r="F86" s="133" t="s">
        <v>1189</v>
      </c>
      <c r="G86" s="118" t="s">
        <v>81</v>
      </c>
      <c r="H86" s="70" t="str">
        <f>VLOOKUP(B86,'[1]KLS 8 New'!$B$8:$P$566,15,FALSE)</f>
        <v>V</v>
      </c>
      <c r="I86" s="71"/>
      <c r="J86" s="134"/>
      <c r="K86" s="133"/>
      <c r="N86" s="74" t="s">
        <v>827</v>
      </c>
      <c r="O86" s="74" t="e">
        <f>VLOOKUP(B86,#REF!,5,FALSE)</f>
        <v>#REF!</v>
      </c>
    </row>
    <row r="87" spans="1:15" ht="14.1" customHeight="1" x14ac:dyDescent="0.2">
      <c r="A87" s="66">
        <v>6</v>
      </c>
      <c r="B87" s="41">
        <v>11296</v>
      </c>
      <c r="C87" s="41" t="s">
        <v>1271</v>
      </c>
      <c r="D87" s="81" t="s">
        <v>1272</v>
      </c>
      <c r="E87" s="132" t="s">
        <v>16</v>
      </c>
      <c r="F87" s="133" t="s">
        <v>1045</v>
      </c>
      <c r="G87" s="118" t="s">
        <v>81</v>
      </c>
      <c r="H87" s="70" t="str">
        <f>VLOOKUP(B87,'[1]KLS 8 New'!$B$8:$P$566,15,FALSE)</f>
        <v>V</v>
      </c>
      <c r="I87" s="71"/>
      <c r="J87" s="134"/>
      <c r="K87" s="133"/>
      <c r="N87" s="74" t="s">
        <v>827</v>
      </c>
      <c r="O87" s="74" t="e">
        <f>VLOOKUP(B87,#REF!,5,FALSE)</f>
        <v>#REF!</v>
      </c>
    </row>
    <row r="88" spans="1:15" ht="14.1" customHeight="1" x14ac:dyDescent="0.2">
      <c r="A88" s="66">
        <v>7</v>
      </c>
      <c r="B88" s="41">
        <v>11538</v>
      </c>
      <c r="C88" s="41" t="s">
        <v>1273</v>
      </c>
      <c r="D88" s="81" t="s">
        <v>1274</v>
      </c>
      <c r="E88" s="132" t="s">
        <v>22</v>
      </c>
      <c r="F88" s="133" t="s">
        <v>1187</v>
      </c>
      <c r="G88" s="118" t="s">
        <v>81</v>
      </c>
      <c r="H88" s="70" t="str">
        <f>VLOOKUP(B88,'[1]KLS 8 New'!$B$8:$P$566,15,FALSE)</f>
        <v>V</v>
      </c>
      <c r="I88" s="71"/>
      <c r="J88" s="134"/>
      <c r="K88" s="133"/>
      <c r="N88" s="74" t="s">
        <v>827</v>
      </c>
      <c r="O88" s="74" t="e">
        <f>VLOOKUP(B88,#REF!,5,FALSE)</f>
        <v>#REF!</v>
      </c>
    </row>
    <row r="89" spans="1:15" ht="14.1" customHeight="1" x14ac:dyDescent="0.2">
      <c r="A89" s="66">
        <v>8</v>
      </c>
      <c r="B89" s="41">
        <v>11470</v>
      </c>
      <c r="C89" s="41" t="s">
        <v>1275</v>
      </c>
      <c r="D89" s="81" t="s">
        <v>1276</v>
      </c>
      <c r="E89" s="132" t="s">
        <v>16</v>
      </c>
      <c r="F89" s="133" t="s">
        <v>739</v>
      </c>
      <c r="G89" s="118" t="s">
        <v>81</v>
      </c>
      <c r="H89" s="70" t="str">
        <f>VLOOKUP(B89,'[1]KLS 8 New'!$B$8:$P$566,15,FALSE)</f>
        <v>V</v>
      </c>
      <c r="I89" s="71"/>
      <c r="J89" s="134"/>
      <c r="K89" s="133"/>
      <c r="N89" s="74" t="s">
        <v>827</v>
      </c>
      <c r="O89" s="74" t="e">
        <f>VLOOKUP(B89,#REF!,5,FALSE)</f>
        <v>#REF!</v>
      </c>
    </row>
    <row r="90" spans="1:15" ht="14.1" customHeight="1" x14ac:dyDescent="0.2">
      <c r="A90" s="66">
        <v>9</v>
      </c>
      <c r="B90" s="41">
        <v>11541</v>
      </c>
      <c r="C90" s="41" t="s">
        <v>1277</v>
      </c>
      <c r="D90" s="81" t="s">
        <v>1278</v>
      </c>
      <c r="E90" s="132" t="s">
        <v>22</v>
      </c>
      <c r="F90" s="133" t="s">
        <v>1117</v>
      </c>
      <c r="G90" s="118" t="s">
        <v>81</v>
      </c>
      <c r="H90" s="70" t="str">
        <f>VLOOKUP(B90,'[1]KLS 8 New'!$B$8:$P$566,15,FALSE)</f>
        <v>V</v>
      </c>
      <c r="I90" s="71"/>
      <c r="J90" s="134"/>
      <c r="K90" s="133"/>
      <c r="N90" s="74" t="s">
        <v>827</v>
      </c>
      <c r="O90" s="74" t="e">
        <f>VLOOKUP(B90,#REF!,5,FALSE)</f>
        <v>#REF!</v>
      </c>
    </row>
    <row r="91" spans="1:15" ht="14.1" customHeight="1" x14ac:dyDescent="0.2">
      <c r="A91" s="66">
        <v>10</v>
      </c>
      <c r="B91" s="41">
        <v>11397</v>
      </c>
      <c r="C91" s="41" t="s">
        <v>1279</v>
      </c>
      <c r="D91" s="81" t="s">
        <v>1280</v>
      </c>
      <c r="E91" s="132" t="s">
        <v>22</v>
      </c>
      <c r="F91" s="133" t="s">
        <v>901</v>
      </c>
      <c r="G91" s="118" t="s">
        <v>81</v>
      </c>
      <c r="H91" s="70" t="str">
        <f>VLOOKUP(B91,'[1]KLS 8 New'!$B$8:$P$566,15,FALSE)</f>
        <v/>
      </c>
      <c r="I91" s="71"/>
      <c r="J91" s="134"/>
      <c r="K91" s="133"/>
      <c r="N91" s="74" t="s">
        <v>827</v>
      </c>
      <c r="O91" s="74" t="e">
        <f>VLOOKUP(B91,#REF!,5,FALSE)</f>
        <v>#REF!</v>
      </c>
    </row>
    <row r="92" spans="1:15" ht="14.1" customHeight="1" x14ac:dyDescent="0.2">
      <c r="A92" s="66">
        <v>11</v>
      </c>
      <c r="B92" s="41">
        <v>11437</v>
      </c>
      <c r="C92" s="41" t="s">
        <v>1281</v>
      </c>
      <c r="D92" s="81" t="s">
        <v>1282</v>
      </c>
      <c r="E92" s="132" t="s">
        <v>22</v>
      </c>
      <c r="F92" s="133" t="s">
        <v>1189</v>
      </c>
      <c r="G92" s="118" t="s">
        <v>81</v>
      </c>
      <c r="H92" s="70" t="str">
        <f>VLOOKUP(B92,'[1]KLS 8 New'!$B$8:$P$566,15,FALSE)</f>
        <v>V</v>
      </c>
      <c r="I92" s="71"/>
      <c r="J92" s="134"/>
      <c r="K92" s="133"/>
      <c r="N92" s="74" t="s">
        <v>827</v>
      </c>
      <c r="O92" s="74" t="e">
        <f>VLOOKUP(B92,#REF!,5,FALSE)</f>
        <v>#REF!</v>
      </c>
    </row>
    <row r="93" spans="1:15" ht="14.1" customHeight="1" x14ac:dyDescent="0.2">
      <c r="A93" s="66">
        <v>12</v>
      </c>
      <c r="B93" s="41">
        <v>11438</v>
      </c>
      <c r="C93" s="41" t="s">
        <v>1283</v>
      </c>
      <c r="D93" s="81" t="s">
        <v>1284</v>
      </c>
      <c r="E93" s="132" t="s">
        <v>16</v>
      </c>
      <c r="F93" s="133" t="s">
        <v>973</v>
      </c>
      <c r="G93" s="118" t="s">
        <v>81</v>
      </c>
      <c r="H93" s="70" t="str">
        <f>VLOOKUP(B93,'[1]KLS 8 New'!$B$8:$P$566,15,FALSE)</f>
        <v>V</v>
      </c>
      <c r="I93" s="71"/>
      <c r="J93" s="134"/>
      <c r="K93" s="133"/>
      <c r="N93" s="74" t="s">
        <v>827</v>
      </c>
      <c r="O93" s="74" t="e">
        <f>VLOOKUP(B93,#REF!,5,FALSE)</f>
        <v>#REF!</v>
      </c>
    </row>
    <row r="94" spans="1:15" ht="14.1" customHeight="1" x14ac:dyDescent="0.2">
      <c r="A94" s="66">
        <v>13</v>
      </c>
      <c r="B94" s="41">
        <v>11400</v>
      </c>
      <c r="C94" s="41" t="s">
        <v>1285</v>
      </c>
      <c r="D94" s="81" t="s">
        <v>1286</v>
      </c>
      <c r="E94" s="132" t="s">
        <v>22</v>
      </c>
      <c r="F94" s="133" t="s">
        <v>1187</v>
      </c>
      <c r="G94" s="118" t="s">
        <v>81</v>
      </c>
      <c r="H94" s="70" t="str">
        <f>VLOOKUP(B94,'[1]KLS 8 New'!$B$8:$P$566,15,FALSE)</f>
        <v>V</v>
      </c>
      <c r="I94" s="71"/>
      <c r="J94" s="134"/>
      <c r="K94" s="133"/>
      <c r="L94" s="135"/>
      <c r="N94" s="74" t="s">
        <v>827</v>
      </c>
      <c r="O94" s="74" t="e">
        <f>VLOOKUP(B94,#REF!,5,FALSE)</f>
        <v>#REF!</v>
      </c>
    </row>
    <row r="95" spans="1:15" ht="14.1" customHeight="1" x14ac:dyDescent="0.2">
      <c r="A95" s="66">
        <v>14</v>
      </c>
      <c r="B95" s="41">
        <v>11402</v>
      </c>
      <c r="C95" s="41" t="s">
        <v>1287</v>
      </c>
      <c r="D95" s="81" t="s">
        <v>1288</v>
      </c>
      <c r="E95" s="132" t="s">
        <v>16</v>
      </c>
      <c r="F95" s="133" t="s">
        <v>1045</v>
      </c>
      <c r="G95" s="118" t="s">
        <v>81</v>
      </c>
      <c r="H95" s="70" t="str">
        <f>VLOOKUP(B95,'[1]KLS 8 New'!$B$8:$P$566,15,FALSE)</f>
        <v>V</v>
      </c>
      <c r="I95" s="71"/>
      <c r="J95" s="134"/>
      <c r="K95" s="133"/>
      <c r="L95" s="135"/>
      <c r="N95" s="74" t="s">
        <v>827</v>
      </c>
      <c r="O95" s="74" t="e">
        <f>VLOOKUP(B95,#REF!,5,FALSE)</f>
        <v>#REF!</v>
      </c>
    </row>
    <row r="96" spans="1:15" ht="14.1" customHeight="1" x14ac:dyDescent="0.2">
      <c r="A96" s="66">
        <v>15</v>
      </c>
      <c r="B96" s="41">
        <v>11309</v>
      </c>
      <c r="C96" s="41" t="s">
        <v>1289</v>
      </c>
      <c r="D96" s="81" t="s">
        <v>1290</v>
      </c>
      <c r="E96" s="132" t="s">
        <v>22</v>
      </c>
      <c r="F96" s="133" t="s">
        <v>973</v>
      </c>
      <c r="G96" s="118" t="s">
        <v>81</v>
      </c>
      <c r="H96" s="70" t="str">
        <f>VLOOKUP(B96,'[1]KLS 8 New'!$B$8:$P$566,15,FALSE)</f>
        <v>V</v>
      </c>
      <c r="I96" s="71"/>
      <c r="J96" s="134"/>
      <c r="K96" s="133"/>
      <c r="L96" s="135"/>
      <c r="N96" s="74" t="s">
        <v>827</v>
      </c>
      <c r="O96" s="74" t="e">
        <f>VLOOKUP(B96,#REF!,5,FALSE)</f>
        <v>#REF!</v>
      </c>
    </row>
    <row r="97" spans="1:15" ht="14.1" customHeight="1" x14ac:dyDescent="0.2">
      <c r="A97" s="66">
        <v>16</v>
      </c>
      <c r="B97" s="41">
        <v>11441</v>
      </c>
      <c r="C97" s="41" t="s">
        <v>1291</v>
      </c>
      <c r="D97" s="81" t="s">
        <v>1292</v>
      </c>
      <c r="E97" s="132" t="s">
        <v>16</v>
      </c>
      <c r="F97" s="133" t="s">
        <v>1117</v>
      </c>
      <c r="G97" s="118" t="s">
        <v>81</v>
      </c>
      <c r="H97" s="70" t="str">
        <f>VLOOKUP(B97,'[1]KLS 8 New'!$B$8:$P$566,15,FALSE)</f>
        <v>V</v>
      </c>
      <c r="I97" s="71"/>
      <c r="J97" s="134"/>
      <c r="K97" s="133"/>
      <c r="L97" s="135"/>
      <c r="N97" s="74" t="s">
        <v>827</v>
      </c>
      <c r="O97" s="74" t="e">
        <f>VLOOKUP(B97,#REF!,5,FALSE)</f>
        <v>#REF!</v>
      </c>
    </row>
    <row r="98" spans="1:15" ht="14.1" customHeight="1" x14ac:dyDescent="0.2">
      <c r="A98" s="66">
        <v>17</v>
      </c>
      <c r="B98" s="41">
        <v>11549</v>
      </c>
      <c r="C98" s="41" t="s">
        <v>1293</v>
      </c>
      <c r="D98" s="81" t="s">
        <v>1294</v>
      </c>
      <c r="E98" s="132" t="s">
        <v>16</v>
      </c>
      <c r="F98" s="133" t="s">
        <v>1187</v>
      </c>
      <c r="G98" s="118" t="s">
        <v>81</v>
      </c>
      <c r="H98" s="70" t="str">
        <f>VLOOKUP(B98,'[1]KLS 8 New'!$B$8:$P$566,15,FALSE)</f>
        <v>V</v>
      </c>
      <c r="I98" s="71"/>
      <c r="J98" s="134"/>
      <c r="K98" s="133"/>
      <c r="L98" s="135"/>
      <c r="N98" s="74" t="s">
        <v>827</v>
      </c>
      <c r="O98" s="74" t="e">
        <f>VLOOKUP(B98,#REF!,5,FALSE)</f>
        <v>#REF!</v>
      </c>
    </row>
    <row r="99" spans="1:15" ht="14.1" customHeight="1" x14ac:dyDescent="0.2">
      <c r="A99" s="66">
        <v>18</v>
      </c>
      <c r="B99" s="41">
        <v>11511</v>
      </c>
      <c r="C99" s="41" t="s">
        <v>1295</v>
      </c>
      <c r="D99" s="81" t="s">
        <v>1296</v>
      </c>
      <c r="E99" s="132" t="s">
        <v>16</v>
      </c>
      <c r="F99" s="133" t="s">
        <v>1189</v>
      </c>
      <c r="G99" s="118" t="s">
        <v>81</v>
      </c>
      <c r="H99" s="70" t="str">
        <f>VLOOKUP(B99,'[1]KLS 8 New'!$B$8:$P$566,15,FALSE)</f>
        <v>V</v>
      </c>
      <c r="I99" s="71"/>
      <c r="J99" s="134"/>
      <c r="K99" s="133"/>
      <c r="L99" s="135"/>
      <c r="N99" s="74" t="s">
        <v>827</v>
      </c>
      <c r="O99" s="74" t="e">
        <f>VLOOKUP(B99,#REF!,5,FALSE)</f>
        <v>#REF!</v>
      </c>
    </row>
    <row r="100" spans="1:15" ht="14.1" customHeight="1" x14ac:dyDescent="0.2">
      <c r="A100" s="66">
        <v>19</v>
      </c>
      <c r="B100" s="41">
        <v>11341</v>
      </c>
      <c r="C100" s="41" t="s">
        <v>1297</v>
      </c>
      <c r="D100" s="81" t="s">
        <v>1298</v>
      </c>
      <c r="E100" s="132" t="s">
        <v>16</v>
      </c>
      <c r="F100" s="133" t="s">
        <v>1045</v>
      </c>
      <c r="G100" s="118" t="s">
        <v>81</v>
      </c>
      <c r="H100" s="70" t="str">
        <f>VLOOKUP(B100,'[1]KLS 8 New'!$B$8:$P$566,15,FALSE)</f>
        <v>V</v>
      </c>
      <c r="I100" s="71"/>
      <c r="J100" s="134"/>
      <c r="K100" s="133"/>
      <c r="N100" s="74" t="s">
        <v>827</v>
      </c>
      <c r="O100" s="74" t="e">
        <f>VLOOKUP(B100,#REF!,5,FALSE)</f>
        <v>#REF!</v>
      </c>
    </row>
    <row r="101" spans="1:15" ht="14.1" customHeight="1" x14ac:dyDescent="0.2">
      <c r="A101" s="66">
        <v>20</v>
      </c>
      <c r="B101" s="41">
        <v>11311</v>
      </c>
      <c r="C101" s="41" t="s">
        <v>1299</v>
      </c>
      <c r="D101" s="81" t="s">
        <v>1300</v>
      </c>
      <c r="E101" s="132" t="s">
        <v>22</v>
      </c>
      <c r="F101" s="133" t="s">
        <v>739</v>
      </c>
      <c r="G101" s="118" t="s">
        <v>81</v>
      </c>
      <c r="H101" s="70" t="str">
        <f>VLOOKUP(B101,'[1]KLS 8 New'!$B$8:$P$566,15,FALSE)</f>
        <v>V</v>
      </c>
      <c r="I101" s="71"/>
      <c r="J101" s="134"/>
      <c r="K101" s="133"/>
      <c r="N101" s="74" t="s">
        <v>827</v>
      </c>
      <c r="O101" s="74" t="e">
        <f>VLOOKUP(B101,#REF!,5,FALSE)</f>
        <v>#REF!</v>
      </c>
    </row>
    <row r="102" spans="1:15" ht="14.1" customHeight="1" x14ac:dyDescent="0.2">
      <c r="A102" s="66">
        <v>21</v>
      </c>
      <c r="B102" s="41">
        <v>11447</v>
      </c>
      <c r="C102" s="41" t="s">
        <v>1301</v>
      </c>
      <c r="D102" s="81" t="s">
        <v>1302</v>
      </c>
      <c r="E102" s="132" t="s">
        <v>22</v>
      </c>
      <c r="F102" s="133" t="s">
        <v>901</v>
      </c>
      <c r="G102" s="118" t="s">
        <v>81</v>
      </c>
      <c r="H102" s="70" t="str">
        <f>VLOOKUP(B102,'[1]KLS 8 New'!$B$8:$P$566,15,FALSE)</f>
        <v>V</v>
      </c>
      <c r="I102" s="71"/>
      <c r="J102" s="134"/>
      <c r="K102" s="133"/>
      <c r="L102" s="135"/>
      <c r="N102" s="74" t="s">
        <v>827</v>
      </c>
      <c r="O102" s="74" t="e">
        <f>VLOOKUP(B102,#REF!,5,FALSE)</f>
        <v>#REF!</v>
      </c>
    </row>
    <row r="103" spans="1:15" ht="14.1" customHeight="1" x14ac:dyDescent="0.2">
      <c r="A103" s="66">
        <v>22</v>
      </c>
      <c r="B103" s="41">
        <v>11451</v>
      </c>
      <c r="C103" s="41" t="s">
        <v>1303</v>
      </c>
      <c r="D103" s="81" t="s">
        <v>1304</v>
      </c>
      <c r="E103" s="132" t="s">
        <v>22</v>
      </c>
      <c r="F103" s="133" t="s">
        <v>973</v>
      </c>
      <c r="G103" s="118" t="s">
        <v>81</v>
      </c>
      <c r="H103" s="70" t="str">
        <f>VLOOKUP(B103,'[1]KLS 8 New'!$B$8:$P$566,15,FALSE)</f>
        <v>V</v>
      </c>
      <c r="I103" s="71"/>
      <c r="J103" s="134"/>
      <c r="K103" s="133"/>
      <c r="L103" s="135"/>
      <c r="N103" s="74" t="s">
        <v>827</v>
      </c>
      <c r="O103" s="74" t="e">
        <f>VLOOKUP(B103,#REF!,5,FALSE)</f>
        <v>#REF!</v>
      </c>
    </row>
    <row r="104" spans="1:15" ht="14.1" customHeight="1" x14ac:dyDescent="0.2">
      <c r="A104" s="66">
        <v>23</v>
      </c>
      <c r="B104" s="41">
        <v>11412</v>
      </c>
      <c r="C104" s="41" t="s">
        <v>1305</v>
      </c>
      <c r="D104" s="81" t="s">
        <v>1306</v>
      </c>
      <c r="E104" s="132" t="s">
        <v>22</v>
      </c>
      <c r="F104" s="133" t="s">
        <v>1045</v>
      </c>
      <c r="G104" s="118" t="s">
        <v>81</v>
      </c>
      <c r="H104" s="70" t="str">
        <f>VLOOKUP(B104,'[1]KLS 8 New'!$B$8:$P$566,15,FALSE)</f>
        <v>V</v>
      </c>
      <c r="I104" s="71"/>
      <c r="J104" s="134"/>
      <c r="K104" s="133"/>
      <c r="L104" s="135"/>
      <c r="N104" s="74" t="s">
        <v>827</v>
      </c>
      <c r="O104" s="74" t="e">
        <f>VLOOKUP(B104,#REF!,5,FALSE)</f>
        <v>#REF!</v>
      </c>
    </row>
    <row r="105" spans="1:15" ht="14.1" customHeight="1" x14ac:dyDescent="0.2">
      <c r="A105" s="66">
        <v>24</v>
      </c>
      <c r="B105" s="41">
        <v>11346</v>
      </c>
      <c r="C105" s="41" t="s">
        <v>1307</v>
      </c>
      <c r="D105" s="81" t="s">
        <v>1308</v>
      </c>
      <c r="E105" s="132" t="s">
        <v>16</v>
      </c>
      <c r="F105" s="133" t="s">
        <v>1187</v>
      </c>
      <c r="G105" s="118" t="s">
        <v>81</v>
      </c>
      <c r="H105" s="70" t="str">
        <f>VLOOKUP(B105,'[1]KLS 8 New'!$B$8:$P$566,15,FALSE)</f>
        <v>V</v>
      </c>
      <c r="I105" s="71"/>
      <c r="J105" s="134"/>
      <c r="K105" s="133"/>
      <c r="N105" s="74" t="s">
        <v>827</v>
      </c>
      <c r="O105" s="74" t="e">
        <f>VLOOKUP(B105,#REF!,5,FALSE)</f>
        <v>#REF!</v>
      </c>
    </row>
    <row r="106" spans="1:15" ht="14.1" customHeight="1" x14ac:dyDescent="0.2">
      <c r="A106" s="66">
        <v>25</v>
      </c>
      <c r="B106" s="41">
        <v>11380</v>
      </c>
      <c r="C106" s="41" t="s">
        <v>1309</v>
      </c>
      <c r="D106" s="81" t="s">
        <v>1310</v>
      </c>
      <c r="E106" s="132" t="s">
        <v>22</v>
      </c>
      <c r="F106" s="133" t="s">
        <v>1117</v>
      </c>
      <c r="G106" s="118" t="s">
        <v>81</v>
      </c>
      <c r="H106" s="70" t="str">
        <f>VLOOKUP(B106,'[1]KLS 8 New'!$B$8:$P$566,15,FALSE)</f>
        <v/>
      </c>
      <c r="I106" s="71"/>
      <c r="J106" s="134"/>
      <c r="K106" s="133"/>
      <c r="N106" s="74" t="s">
        <v>827</v>
      </c>
      <c r="O106" s="74" t="e">
        <f>VLOOKUP(B106,#REF!,5,FALSE)</f>
        <v>#REF!</v>
      </c>
    </row>
    <row r="107" spans="1:15" ht="14.1" customHeight="1" x14ac:dyDescent="0.2">
      <c r="A107" s="66">
        <v>26</v>
      </c>
      <c r="B107" s="41">
        <v>11455</v>
      </c>
      <c r="C107" s="41" t="s">
        <v>1311</v>
      </c>
      <c r="D107" s="81" t="s">
        <v>1312</v>
      </c>
      <c r="E107" s="132" t="s">
        <v>16</v>
      </c>
      <c r="F107" s="133" t="s">
        <v>1189</v>
      </c>
      <c r="G107" s="118" t="s">
        <v>81</v>
      </c>
      <c r="H107" s="70" t="str">
        <f>VLOOKUP(B107,'[1]KLS 8 New'!$B$8:$P$566,15,FALSE)</f>
        <v>V</v>
      </c>
      <c r="I107" s="71"/>
      <c r="J107" s="134"/>
      <c r="K107" s="133"/>
      <c r="N107" s="74" t="s">
        <v>827</v>
      </c>
      <c r="O107" s="74" t="e">
        <f>VLOOKUP(B107,#REF!,5,FALSE)</f>
        <v>#REF!</v>
      </c>
    </row>
    <row r="108" spans="1:15" ht="14.1" customHeight="1" x14ac:dyDescent="0.2">
      <c r="A108" s="66">
        <v>27</v>
      </c>
      <c r="B108" s="41">
        <v>11385</v>
      </c>
      <c r="C108" s="41" t="s">
        <v>1313</v>
      </c>
      <c r="D108" s="81" t="s">
        <v>1314</v>
      </c>
      <c r="E108" s="132" t="s">
        <v>16</v>
      </c>
      <c r="F108" s="133" t="s">
        <v>901</v>
      </c>
      <c r="G108" s="118" t="s">
        <v>81</v>
      </c>
      <c r="H108" s="70" t="str">
        <f>VLOOKUP(B108,'[1]KLS 8 New'!$B$8:$P$566,15,FALSE)</f>
        <v>V</v>
      </c>
      <c r="I108" s="71"/>
      <c r="J108" s="134"/>
      <c r="K108" s="133"/>
      <c r="N108" s="74" t="s">
        <v>827</v>
      </c>
      <c r="O108" s="74" t="e">
        <f>VLOOKUP(B108,#REF!,5,FALSE)</f>
        <v>#REF!</v>
      </c>
    </row>
    <row r="109" spans="1:15" ht="14.1" customHeight="1" x14ac:dyDescent="0.2">
      <c r="A109" s="66">
        <v>28</v>
      </c>
      <c r="B109" s="41">
        <v>11522</v>
      </c>
      <c r="C109" s="41" t="s">
        <v>1315</v>
      </c>
      <c r="D109" s="81" t="s">
        <v>1316</v>
      </c>
      <c r="E109" s="132" t="s">
        <v>22</v>
      </c>
      <c r="F109" s="133" t="s">
        <v>739</v>
      </c>
      <c r="G109" s="118" t="s">
        <v>81</v>
      </c>
      <c r="H109" s="70" t="str">
        <f>VLOOKUP(B109,'[1]KLS 8 New'!$B$8:$P$566,15,FALSE)</f>
        <v>V</v>
      </c>
      <c r="I109" s="71"/>
      <c r="J109" s="134"/>
      <c r="K109" s="133"/>
      <c r="N109" s="74" t="s">
        <v>827</v>
      </c>
      <c r="O109" s="74" t="e">
        <f>VLOOKUP(B109,#REF!,5,FALSE)</f>
        <v>#REF!</v>
      </c>
    </row>
    <row r="110" spans="1:15" ht="14.1" customHeight="1" x14ac:dyDescent="0.2">
      <c r="A110" s="66">
        <v>29</v>
      </c>
      <c r="B110" s="41">
        <v>11321</v>
      </c>
      <c r="C110" s="41" t="s">
        <v>1317</v>
      </c>
      <c r="D110" s="81" t="s">
        <v>1318</v>
      </c>
      <c r="E110" s="132" t="s">
        <v>16</v>
      </c>
      <c r="F110" s="133" t="s">
        <v>1117</v>
      </c>
      <c r="G110" s="118" t="s">
        <v>81</v>
      </c>
      <c r="H110" s="70" t="str">
        <f>VLOOKUP(B110,'[1]KLS 8 New'!$B$8:$P$566,15,FALSE)</f>
        <v>V</v>
      </c>
      <c r="I110" s="71"/>
      <c r="J110" s="134"/>
      <c r="K110" s="133"/>
      <c r="N110" s="74" t="s">
        <v>827</v>
      </c>
      <c r="O110" s="74" t="e">
        <f>VLOOKUP(B110,#REF!,5,FALSE)</f>
        <v>#REF!</v>
      </c>
    </row>
    <row r="111" spans="1:15" ht="14.1" customHeight="1" x14ac:dyDescent="0.2">
      <c r="A111" s="66">
        <v>30</v>
      </c>
      <c r="B111" s="41">
        <v>11558</v>
      </c>
      <c r="C111" s="41" t="s">
        <v>1319</v>
      </c>
      <c r="D111" s="81" t="s">
        <v>1320</v>
      </c>
      <c r="E111" s="132" t="s">
        <v>16</v>
      </c>
      <c r="F111" s="133" t="s">
        <v>973</v>
      </c>
      <c r="G111" s="118" t="s">
        <v>81</v>
      </c>
      <c r="H111" s="70" t="str">
        <f>VLOOKUP(B111,'[1]KLS 8 New'!$B$8:$P$566,15,FALSE)</f>
        <v>V</v>
      </c>
      <c r="I111" s="71"/>
      <c r="J111" s="134"/>
      <c r="K111" s="133"/>
      <c r="N111" s="74" t="s">
        <v>827</v>
      </c>
      <c r="O111" s="74" t="e">
        <f>VLOOKUP(B111,#REF!,5,FALSE)</f>
        <v>#REF!</v>
      </c>
    </row>
    <row r="112" spans="1:15" ht="14.1" customHeight="1" x14ac:dyDescent="0.2">
      <c r="A112" s="66">
        <v>31</v>
      </c>
      <c r="B112" s="41">
        <v>11496</v>
      </c>
      <c r="C112" s="41" t="s">
        <v>1321</v>
      </c>
      <c r="D112" s="81" t="s">
        <v>1322</v>
      </c>
      <c r="E112" s="132" t="s">
        <v>16</v>
      </c>
      <c r="F112" s="85" t="s">
        <v>1189</v>
      </c>
      <c r="G112" s="118" t="s">
        <v>81</v>
      </c>
      <c r="H112" s="70" t="str">
        <f>VLOOKUP(B112,'[1]KLS 8 New'!$B$8:$P$566,15,FALSE)</f>
        <v>V</v>
      </c>
      <c r="I112" s="71"/>
      <c r="J112" s="134"/>
      <c r="K112" s="133"/>
      <c r="N112" s="74" t="s">
        <v>827</v>
      </c>
      <c r="O112" s="74" t="e">
        <f>VLOOKUP(B112,#REF!,5,FALSE)</f>
        <v>#REF!</v>
      </c>
    </row>
    <row r="113" spans="1:15" ht="14.1" customHeight="1" x14ac:dyDescent="0.2">
      <c r="A113" s="66">
        <v>32</v>
      </c>
      <c r="B113" s="41">
        <v>11422</v>
      </c>
      <c r="C113" s="41" t="s">
        <v>1323</v>
      </c>
      <c r="D113" s="81" t="s">
        <v>1324</v>
      </c>
      <c r="E113" s="132" t="s">
        <v>22</v>
      </c>
      <c r="F113" s="133" t="s">
        <v>1187</v>
      </c>
      <c r="G113" s="118" t="s">
        <v>81</v>
      </c>
      <c r="H113" s="70" t="str">
        <f>VLOOKUP(B113,'[1]KLS 8 New'!$B$8:$P$566,15,FALSE)</f>
        <v>V</v>
      </c>
      <c r="I113" s="71"/>
      <c r="J113" s="134"/>
      <c r="K113" s="133"/>
      <c r="N113" s="74" t="s">
        <v>827</v>
      </c>
      <c r="O113" s="74" t="e">
        <f>VLOOKUP(B113,#REF!,5,FALSE)</f>
        <v>#REF!</v>
      </c>
    </row>
    <row r="114" spans="1:15" ht="14.1" customHeight="1" x14ac:dyDescent="0.2">
      <c r="A114" s="66">
        <v>33</v>
      </c>
      <c r="B114" s="41">
        <v>11460</v>
      </c>
      <c r="C114" s="41" t="s">
        <v>1325</v>
      </c>
      <c r="D114" s="81" t="s">
        <v>1326</v>
      </c>
      <c r="E114" s="132" t="s">
        <v>16</v>
      </c>
      <c r="F114" s="133" t="s">
        <v>901</v>
      </c>
      <c r="G114" s="118" t="s">
        <v>81</v>
      </c>
      <c r="H114" s="70" t="str">
        <f>VLOOKUP(B114,'[1]KLS 8 New'!$B$8:$P$566,15,FALSE)</f>
        <v>V</v>
      </c>
      <c r="I114" s="71"/>
      <c r="J114" s="134"/>
      <c r="K114" s="133"/>
      <c r="N114" s="74" t="s">
        <v>827</v>
      </c>
      <c r="O114" s="74" t="e">
        <f>VLOOKUP(B114,#REF!,5,FALSE)</f>
        <v>#REF!</v>
      </c>
    </row>
    <row r="115" spans="1:15" ht="14.1" customHeight="1" x14ac:dyDescent="0.2">
      <c r="A115" s="66">
        <v>34</v>
      </c>
      <c r="B115" s="41">
        <v>11344</v>
      </c>
      <c r="C115" s="41" t="s">
        <v>1327</v>
      </c>
      <c r="D115" s="81" t="s">
        <v>1328</v>
      </c>
      <c r="E115" s="132" t="s">
        <v>16</v>
      </c>
      <c r="F115" s="133" t="s">
        <v>739</v>
      </c>
      <c r="G115" s="118" t="s">
        <v>81</v>
      </c>
      <c r="H115" s="70" t="str">
        <f>VLOOKUP(B115,'[1]KLS 8 New'!$B$8:$P$566,15,FALSE)</f>
        <v>V</v>
      </c>
      <c r="I115" s="71"/>
      <c r="J115" s="134"/>
      <c r="K115" s="133"/>
      <c r="N115" s="74" t="s">
        <v>827</v>
      </c>
      <c r="O115" s="74" t="e">
        <f>VLOOKUP(B115,#REF!,5,FALSE)</f>
        <v>#REF!</v>
      </c>
    </row>
    <row r="116" spans="1:15" ht="14.1" customHeight="1" x14ac:dyDescent="0.2">
      <c r="A116" s="66">
        <v>35</v>
      </c>
      <c r="B116" s="41"/>
      <c r="C116" s="41"/>
      <c r="D116" s="81"/>
      <c r="E116" s="132"/>
      <c r="F116" s="85"/>
      <c r="G116" s="85"/>
      <c r="H116" s="134"/>
      <c r="I116" s="82"/>
      <c r="J116" s="83"/>
      <c r="K116" s="139"/>
      <c r="N116" s="74" t="s">
        <v>827</v>
      </c>
      <c r="O116" s="74" t="e">
        <f>VLOOKUP(B116,#REF!,5,FALSE)</f>
        <v>#REF!</v>
      </c>
    </row>
    <row r="117" spans="1:15" ht="14.1" customHeight="1" x14ac:dyDescent="0.2">
      <c r="A117" s="66">
        <v>36</v>
      </c>
      <c r="B117" s="41"/>
      <c r="C117" s="41"/>
      <c r="D117" s="81"/>
      <c r="E117" s="132"/>
      <c r="F117" s="85"/>
      <c r="G117" s="85"/>
      <c r="H117" s="139"/>
      <c r="I117" s="139"/>
      <c r="J117" s="133"/>
      <c r="K117" s="139"/>
      <c r="N117" s="74" t="s">
        <v>827</v>
      </c>
      <c r="O117" s="74" t="e">
        <f>VLOOKUP(B117,#REF!,5,FALSE)</f>
        <v>#REF!</v>
      </c>
    </row>
    <row r="118" spans="1:15" ht="14.1" customHeight="1" x14ac:dyDescent="0.2">
      <c r="A118" s="66">
        <v>37</v>
      </c>
      <c r="B118" s="41"/>
      <c r="C118" s="41"/>
      <c r="D118" s="81"/>
      <c r="E118" s="132"/>
      <c r="F118" s="85"/>
      <c r="G118" s="85"/>
      <c r="H118" s="139"/>
      <c r="I118" s="139"/>
      <c r="J118" s="133"/>
      <c r="K118" s="139"/>
      <c r="N118" s="74" t="s">
        <v>827</v>
      </c>
      <c r="O118" s="74" t="e">
        <f>VLOOKUP(B118,#REF!,5,FALSE)</f>
        <v>#REF!</v>
      </c>
    </row>
    <row r="119" spans="1:15" ht="14.1" customHeight="1" x14ac:dyDescent="0.2">
      <c r="A119" s="66">
        <v>38</v>
      </c>
      <c r="B119" s="41"/>
      <c r="C119" s="41"/>
      <c r="D119" s="81"/>
      <c r="E119" s="132"/>
      <c r="F119" s="85"/>
      <c r="G119" s="85"/>
      <c r="H119" s="139"/>
      <c r="I119" s="139"/>
      <c r="J119" s="133"/>
      <c r="K119" s="139"/>
      <c r="N119" s="74" t="s">
        <v>827</v>
      </c>
      <c r="O119" s="74" t="e">
        <f>VLOOKUP(B119,#REF!,5,FALSE)</f>
        <v>#REF!</v>
      </c>
    </row>
    <row r="120" spans="1:15" ht="14.1" customHeight="1" x14ac:dyDescent="0.2">
      <c r="A120" s="66">
        <v>39</v>
      </c>
      <c r="B120" s="41"/>
      <c r="C120" s="41"/>
      <c r="D120" s="81"/>
      <c r="E120" s="132"/>
      <c r="F120" s="85"/>
      <c r="G120" s="139"/>
      <c r="H120" s="139"/>
      <c r="I120" s="139"/>
      <c r="J120" s="139"/>
      <c r="K120" s="139"/>
      <c r="N120" s="74" t="s">
        <v>827</v>
      </c>
      <c r="O120" s="74" t="e">
        <f>VLOOKUP(B120,#REF!,5,FALSE)</f>
        <v>#REF!</v>
      </c>
    </row>
    <row r="121" spans="1:15" ht="14.1" customHeight="1" x14ac:dyDescent="0.2">
      <c r="A121" s="66">
        <v>40</v>
      </c>
      <c r="B121" s="41"/>
      <c r="C121" s="41"/>
      <c r="D121" s="81"/>
      <c r="E121" s="132"/>
      <c r="F121" s="85"/>
      <c r="G121" s="136"/>
      <c r="H121" s="136"/>
      <c r="I121" s="66"/>
      <c r="J121" s="85"/>
      <c r="K121" s="85"/>
      <c r="N121" s="74" t="s">
        <v>827</v>
      </c>
      <c r="O121" s="74" t="e">
        <f>VLOOKUP(B121,#REF!,5,FALSE)</f>
        <v>#REF!</v>
      </c>
    </row>
    <row r="122" spans="1:15" ht="14.1" customHeight="1" x14ac:dyDescent="0.2">
      <c r="A122" s="60"/>
      <c r="B122" s="88"/>
      <c r="C122" s="88"/>
      <c r="D122" s="105"/>
      <c r="E122" s="90"/>
      <c r="F122" s="66"/>
      <c r="G122" s="66"/>
      <c r="H122" s="137">
        <f>COUNTIF(H82:H115,"V")</f>
        <v>32</v>
      </c>
      <c r="I122" s="66"/>
      <c r="J122" s="85"/>
      <c r="K122" s="85"/>
      <c r="N122" s="74" t="s">
        <v>827</v>
      </c>
      <c r="O122" s="74" t="e">
        <f>VLOOKUP(B122,#REF!,5,FALSE)</f>
        <v>#REF!</v>
      </c>
    </row>
    <row r="123" spans="1:15" ht="14.1" customHeight="1" x14ac:dyDescent="0.2">
      <c r="A123" s="60"/>
      <c r="B123" s="88"/>
      <c r="C123" s="88"/>
      <c r="D123" s="105"/>
      <c r="E123" s="90"/>
      <c r="F123" s="66"/>
      <c r="G123" s="66"/>
      <c r="H123" s="66"/>
      <c r="I123" s="66"/>
      <c r="J123" s="85"/>
      <c r="K123" s="85"/>
      <c r="N123" s="74" t="s">
        <v>827</v>
      </c>
      <c r="O123" s="74" t="e">
        <f>VLOOKUP(B123,#REF!,5,FALSE)</f>
        <v>#REF!</v>
      </c>
    </row>
    <row r="124" spans="1:15" ht="14.1" customHeight="1" x14ac:dyDescent="0.2">
      <c r="A124" s="60"/>
      <c r="B124" s="140"/>
      <c r="C124" s="140"/>
      <c r="D124" s="141"/>
      <c r="E124" s="138"/>
      <c r="F124" s="66"/>
      <c r="G124" s="66"/>
      <c r="H124" s="66"/>
      <c r="I124" s="66"/>
      <c r="J124" s="85"/>
      <c r="K124" s="85"/>
      <c r="N124" s="74" t="s">
        <v>827</v>
      </c>
      <c r="O124" s="74" t="e">
        <f>VLOOKUP(B124,#REF!,5,FALSE)</f>
        <v>#REF!</v>
      </c>
    </row>
    <row r="125" spans="1:15" ht="14.1" customHeight="1" x14ac:dyDescent="0.2">
      <c r="A125" s="60"/>
      <c r="B125" s="142"/>
      <c r="C125" s="142"/>
      <c r="D125" s="143"/>
      <c r="E125" s="138"/>
      <c r="F125" s="110"/>
      <c r="G125" s="110"/>
      <c r="H125" s="110"/>
      <c r="I125" s="110"/>
      <c r="J125" s="111"/>
      <c r="K125" s="111"/>
    </row>
    <row r="127" spans="1:15" x14ac:dyDescent="0.2">
      <c r="B127" s="95" t="s">
        <v>822</v>
      </c>
      <c r="C127" s="96">
        <f>COUNTIF(E82:E125,"L")</f>
        <v>17</v>
      </c>
      <c r="D127" s="97"/>
      <c r="I127" s="97" t="s">
        <v>823</v>
      </c>
    </row>
    <row r="128" spans="1:15" x14ac:dyDescent="0.2">
      <c r="B128" s="95" t="s">
        <v>824</v>
      </c>
      <c r="C128" s="96">
        <f>COUNTIF(E82:E125,"P")</f>
        <v>17</v>
      </c>
      <c r="D128" s="97"/>
      <c r="I128" s="97"/>
    </row>
    <row r="129" spans="2:11" x14ac:dyDescent="0.2">
      <c r="B129" s="95" t="s">
        <v>825</v>
      </c>
      <c r="C129" s="96">
        <f>SUM(C127:C128)</f>
        <v>34</v>
      </c>
      <c r="D129" s="97"/>
      <c r="I129" s="97"/>
    </row>
    <row r="130" spans="2:11" x14ac:dyDescent="0.2">
      <c r="B130" s="95"/>
      <c r="C130" s="95"/>
      <c r="D130" s="97"/>
      <c r="I130" s="97"/>
    </row>
    <row r="131" spans="2:11" x14ac:dyDescent="0.2">
      <c r="B131" s="96" t="s">
        <v>899</v>
      </c>
      <c r="C131" s="95"/>
      <c r="D131" s="97"/>
      <c r="F131" s="98"/>
      <c r="G131" s="98"/>
      <c r="H131" s="98"/>
      <c r="I131" s="99" t="str">
        <f>VLOOKUP(B80,'[1]REKAP NEW'!$B$12:$F$40,5,FALSE)</f>
        <v>KI M. IRJIK, S.E, M.M</v>
      </c>
      <c r="J131" s="98"/>
      <c r="K131" s="98"/>
    </row>
    <row r="149" spans="1:15" ht="15.75" x14ac:dyDescent="0.25">
      <c r="A149" s="174" t="s">
        <v>736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</row>
    <row r="150" spans="1:15" ht="15.75" x14ac:dyDescent="0.25">
      <c r="A150" s="175" t="s">
        <v>737</v>
      </c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</row>
    <row r="151" spans="1:15" ht="15.75" x14ac:dyDescent="0.25">
      <c r="A151" s="173" t="s">
        <v>1190</v>
      </c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</row>
    <row r="152" spans="1:15" x14ac:dyDescent="0.2">
      <c r="A152" s="57" t="s">
        <v>1329</v>
      </c>
    </row>
    <row r="153" spans="1:15" x14ac:dyDescent="0.2">
      <c r="B153" s="59" t="s">
        <v>901</v>
      </c>
    </row>
    <row r="154" spans="1:15" ht="27" customHeight="1" x14ac:dyDescent="0.2">
      <c r="A154" s="60" t="s">
        <v>9</v>
      </c>
      <c r="B154" s="61" t="s">
        <v>6</v>
      </c>
      <c r="C154" s="61" t="s">
        <v>14</v>
      </c>
      <c r="D154" s="60" t="s">
        <v>740</v>
      </c>
      <c r="E154" s="60" t="s">
        <v>741</v>
      </c>
      <c r="F154" s="60"/>
      <c r="G154" s="60"/>
      <c r="H154" s="60"/>
      <c r="I154" s="60"/>
      <c r="J154" s="60"/>
      <c r="K154" s="60"/>
      <c r="N154" s="64" t="s">
        <v>743</v>
      </c>
      <c r="O154" s="65" t="s">
        <v>745</v>
      </c>
    </row>
    <row r="155" spans="1:15" ht="14.1" customHeight="1" x14ac:dyDescent="0.2">
      <c r="A155" s="66">
        <v>1</v>
      </c>
      <c r="B155" s="41">
        <v>11328</v>
      </c>
      <c r="C155" s="41" t="s">
        <v>1330</v>
      </c>
      <c r="D155" s="81" t="s">
        <v>1331</v>
      </c>
      <c r="E155" s="132" t="s">
        <v>22</v>
      </c>
      <c r="F155" s="134" t="s">
        <v>973</v>
      </c>
      <c r="G155" s="118" t="s">
        <v>143</v>
      </c>
      <c r="H155" s="70" t="str">
        <f>VLOOKUP(B155,'[1]KLS 8 New'!$B$8:$P$566,15,FALSE)</f>
        <v>V</v>
      </c>
      <c r="I155" s="71"/>
      <c r="J155" s="134"/>
      <c r="K155" s="133"/>
      <c r="N155" s="74" t="s">
        <v>901</v>
      </c>
      <c r="O155" s="74" t="e">
        <f>VLOOKUP(B155,#REF!,5,FALSE)</f>
        <v>#REF!</v>
      </c>
    </row>
    <row r="156" spans="1:15" ht="14.1" customHeight="1" x14ac:dyDescent="0.2">
      <c r="A156" s="66">
        <v>2</v>
      </c>
      <c r="B156" s="41">
        <v>11430</v>
      </c>
      <c r="C156" s="41" t="s">
        <v>1332</v>
      </c>
      <c r="D156" s="81" t="s">
        <v>1333</v>
      </c>
      <c r="E156" s="132" t="s">
        <v>16</v>
      </c>
      <c r="F156" s="134" t="s">
        <v>827</v>
      </c>
      <c r="G156" s="118" t="s">
        <v>143</v>
      </c>
      <c r="H156" s="70" t="str">
        <f>VLOOKUP(B156,'[1]KLS 8 New'!$B$8:$P$566,15,FALSE)</f>
        <v>V</v>
      </c>
      <c r="I156" s="71"/>
      <c r="J156" s="134"/>
      <c r="K156" s="133"/>
      <c r="N156" s="74" t="s">
        <v>901</v>
      </c>
      <c r="O156" s="74" t="e">
        <f>VLOOKUP(B156,#REF!,5,FALSE)</f>
        <v>#REF!</v>
      </c>
    </row>
    <row r="157" spans="1:15" ht="14.1" customHeight="1" x14ac:dyDescent="0.2">
      <c r="A157" s="66">
        <v>3</v>
      </c>
      <c r="B157" s="41">
        <v>11329</v>
      </c>
      <c r="C157" s="41" t="s">
        <v>1334</v>
      </c>
      <c r="D157" s="81" t="s">
        <v>1335</v>
      </c>
      <c r="E157" s="132" t="s">
        <v>22</v>
      </c>
      <c r="F157" s="134" t="s">
        <v>1117</v>
      </c>
      <c r="G157" s="118" t="s">
        <v>143</v>
      </c>
      <c r="H157" s="70" t="str">
        <f>VLOOKUP(B157,'[1]KLS 8 New'!$B$8:$P$566,15,FALSE)</f>
        <v>V</v>
      </c>
      <c r="I157" s="71"/>
      <c r="J157" s="134"/>
      <c r="K157" s="133"/>
      <c r="N157" s="74" t="s">
        <v>901</v>
      </c>
      <c r="O157" s="74" t="e">
        <f>VLOOKUP(B157,#REF!,5,FALSE)</f>
        <v>#REF!</v>
      </c>
    </row>
    <row r="158" spans="1:15" ht="14.1" customHeight="1" x14ac:dyDescent="0.2">
      <c r="A158" s="66">
        <v>4</v>
      </c>
      <c r="B158" s="41">
        <v>11431</v>
      </c>
      <c r="C158" s="41" t="s">
        <v>1336</v>
      </c>
      <c r="D158" s="81" t="s">
        <v>1337</v>
      </c>
      <c r="E158" s="132" t="s">
        <v>22</v>
      </c>
      <c r="F158" s="134" t="s">
        <v>739</v>
      </c>
      <c r="G158" s="118" t="s">
        <v>143</v>
      </c>
      <c r="H158" s="70" t="str">
        <f>VLOOKUP(B158,'[1]KLS 8 New'!$B$8:$P$566,15,FALSE)</f>
        <v/>
      </c>
      <c r="I158" s="71"/>
      <c r="J158" s="134"/>
      <c r="K158" s="133"/>
      <c r="N158" s="74" t="s">
        <v>901</v>
      </c>
      <c r="O158" s="74" t="e">
        <f>VLOOKUP(B158,#REF!,5,FALSE)</f>
        <v>#REF!</v>
      </c>
    </row>
    <row r="159" spans="1:15" ht="14.1" customHeight="1" x14ac:dyDescent="0.2">
      <c r="A159" s="66">
        <v>5</v>
      </c>
      <c r="B159" s="41">
        <v>11535</v>
      </c>
      <c r="C159" s="41" t="s">
        <v>1338</v>
      </c>
      <c r="D159" s="81" t="s">
        <v>1339</v>
      </c>
      <c r="E159" s="132" t="s">
        <v>16</v>
      </c>
      <c r="F159" s="134" t="s">
        <v>1189</v>
      </c>
      <c r="G159" s="118" t="s">
        <v>143</v>
      </c>
      <c r="H159" s="70" t="str">
        <f>VLOOKUP(B159,'[1]KLS 8 New'!$B$8:$P$566,15,FALSE)</f>
        <v>V</v>
      </c>
      <c r="I159" s="71"/>
      <c r="J159" s="134"/>
      <c r="K159" s="133"/>
      <c r="N159" s="74" t="s">
        <v>901</v>
      </c>
      <c r="O159" s="74" t="e">
        <f>VLOOKUP(B159,#REF!,5,FALSE)</f>
        <v>#REF!</v>
      </c>
    </row>
    <row r="160" spans="1:15" ht="14.1" customHeight="1" x14ac:dyDescent="0.2">
      <c r="A160" s="66">
        <v>6</v>
      </c>
      <c r="B160" s="41">
        <v>11502</v>
      </c>
      <c r="C160" s="41" t="s">
        <v>1340</v>
      </c>
      <c r="D160" s="81" t="s">
        <v>1341</v>
      </c>
      <c r="E160" s="132" t="s">
        <v>16</v>
      </c>
      <c r="F160" s="134" t="s">
        <v>1187</v>
      </c>
      <c r="G160" s="118" t="s">
        <v>143</v>
      </c>
      <c r="H160" s="70" t="str">
        <f>VLOOKUP(B160,'[1]KLS 8 New'!$B$8:$P$566,15,FALSE)</f>
        <v/>
      </c>
      <c r="I160" s="71"/>
      <c r="J160" s="134"/>
      <c r="K160" s="133"/>
      <c r="N160" s="74" t="s">
        <v>901</v>
      </c>
      <c r="O160" s="74" t="e">
        <f>VLOOKUP(B160,#REF!,5,FALSE)</f>
        <v>#REF!</v>
      </c>
    </row>
    <row r="161" spans="1:15" ht="14.1" customHeight="1" x14ac:dyDescent="0.2">
      <c r="A161" s="66">
        <v>7</v>
      </c>
      <c r="B161" s="41">
        <v>11366</v>
      </c>
      <c r="C161" s="41" t="s">
        <v>1342</v>
      </c>
      <c r="D161" s="81" t="s">
        <v>1343</v>
      </c>
      <c r="E161" s="132" t="s">
        <v>22</v>
      </c>
      <c r="F161" s="134" t="s">
        <v>739</v>
      </c>
      <c r="G161" s="118" t="s">
        <v>143</v>
      </c>
      <c r="H161" s="70" t="str">
        <f>VLOOKUP(B161,'[1]KLS 8 New'!$B$8:$P$566,15,FALSE)</f>
        <v>V</v>
      </c>
      <c r="I161" s="71"/>
      <c r="J161" s="134"/>
      <c r="K161" s="133"/>
      <c r="N161" s="74" t="s">
        <v>901</v>
      </c>
      <c r="O161" s="74" t="e">
        <f>VLOOKUP(B161,#REF!,5,FALSE)</f>
        <v>#REF!</v>
      </c>
    </row>
    <row r="162" spans="1:15" ht="14.1" customHeight="1" x14ac:dyDescent="0.2">
      <c r="A162" s="66">
        <v>8</v>
      </c>
      <c r="B162" s="41">
        <v>11475</v>
      </c>
      <c r="C162" s="41" t="s">
        <v>1344</v>
      </c>
      <c r="D162" s="81" t="s">
        <v>1345</v>
      </c>
      <c r="E162" s="132" t="s">
        <v>22</v>
      </c>
      <c r="F162" s="134" t="s">
        <v>827</v>
      </c>
      <c r="G162" s="118" t="s">
        <v>143</v>
      </c>
      <c r="H162" s="70" t="str">
        <f>VLOOKUP(B162,'[1]KLS 8 New'!$B$8:$P$566,15,FALSE)</f>
        <v/>
      </c>
      <c r="I162" s="71"/>
      <c r="J162" s="134"/>
      <c r="K162" s="133"/>
      <c r="N162" s="74" t="s">
        <v>901</v>
      </c>
      <c r="O162" s="74" t="e">
        <f>VLOOKUP(B162,#REF!,5,FALSE)</f>
        <v>#REF!</v>
      </c>
    </row>
    <row r="163" spans="1:15" ht="14.1" customHeight="1" x14ac:dyDescent="0.2">
      <c r="A163" s="66">
        <v>9</v>
      </c>
      <c r="B163" s="41">
        <v>11302</v>
      </c>
      <c r="C163" s="41" t="s">
        <v>1346</v>
      </c>
      <c r="D163" s="81" t="s">
        <v>1347</v>
      </c>
      <c r="E163" s="132" t="s">
        <v>16</v>
      </c>
      <c r="F163" s="134" t="s">
        <v>1117</v>
      </c>
      <c r="G163" s="118" t="s">
        <v>143</v>
      </c>
      <c r="H163" s="70" t="str">
        <f>VLOOKUP(B163,'[1]KLS 8 New'!$B$8:$P$566,15,FALSE)</f>
        <v>V</v>
      </c>
      <c r="I163" s="71"/>
      <c r="J163" s="134"/>
      <c r="K163" s="133"/>
      <c r="N163" s="74" t="s">
        <v>901</v>
      </c>
      <c r="O163" s="74" t="e">
        <f>VLOOKUP(B163,#REF!,5,FALSE)</f>
        <v>#REF!</v>
      </c>
    </row>
    <row r="164" spans="1:15" ht="14.1" customHeight="1" x14ac:dyDescent="0.2">
      <c r="A164" s="66">
        <v>10</v>
      </c>
      <c r="B164" s="41">
        <v>11505</v>
      </c>
      <c r="C164" s="41" t="s">
        <v>1348</v>
      </c>
      <c r="D164" s="81" t="s">
        <v>1349</v>
      </c>
      <c r="E164" s="132" t="s">
        <v>22</v>
      </c>
      <c r="F164" s="134" t="s">
        <v>973</v>
      </c>
      <c r="G164" s="118" t="s">
        <v>143</v>
      </c>
      <c r="H164" s="70" t="str">
        <f>VLOOKUP(B164,'[1]KLS 8 New'!$B$8:$P$566,15,FALSE)</f>
        <v>V</v>
      </c>
      <c r="I164" s="71"/>
      <c r="J164" s="134"/>
      <c r="K164" s="133"/>
      <c r="N164" s="74" t="s">
        <v>901</v>
      </c>
      <c r="O164" s="74" t="e">
        <f>VLOOKUP(B164,#REF!,5,FALSE)</f>
        <v>#REF!</v>
      </c>
    </row>
    <row r="165" spans="1:15" ht="14.1" customHeight="1" x14ac:dyDescent="0.2">
      <c r="A165" s="66">
        <v>11</v>
      </c>
      <c r="B165" s="41">
        <v>11303</v>
      </c>
      <c r="C165" s="41" t="s">
        <v>1350</v>
      </c>
      <c r="D165" s="81" t="s">
        <v>1351</v>
      </c>
      <c r="E165" s="132" t="s">
        <v>16</v>
      </c>
      <c r="F165" s="134" t="s">
        <v>1187</v>
      </c>
      <c r="G165" s="118" t="s">
        <v>143</v>
      </c>
      <c r="H165" s="70" t="str">
        <f>VLOOKUP(B165,'[1]KLS 8 New'!$B$8:$P$566,15,FALSE)</f>
        <v>V</v>
      </c>
      <c r="I165" s="71"/>
      <c r="J165" s="134"/>
      <c r="K165" s="133"/>
      <c r="N165" s="74" t="s">
        <v>901</v>
      </c>
      <c r="O165" s="74" t="e">
        <f>VLOOKUP(B165,#REF!,5,FALSE)</f>
        <v>#REF!</v>
      </c>
    </row>
    <row r="166" spans="1:15" ht="14.1" customHeight="1" x14ac:dyDescent="0.2">
      <c r="A166" s="66">
        <v>12</v>
      </c>
      <c r="B166" s="41">
        <v>11306</v>
      </c>
      <c r="C166" s="41" t="s">
        <v>1352</v>
      </c>
      <c r="D166" s="81" t="s">
        <v>1353</v>
      </c>
      <c r="E166" s="132" t="s">
        <v>16</v>
      </c>
      <c r="F166" s="134" t="s">
        <v>1189</v>
      </c>
      <c r="G166" s="118" t="s">
        <v>143</v>
      </c>
      <c r="H166" s="70" t="str">
        <f>VLOOKUP(B166,'[1]KLS 8 New'!$B$8:$P$566,15,FALSE)</f>
        <v/>
      </c>
      <c r="I166" s="71"/>
      <c r="J166" s="134"/>
      <c r="K166" s="133"/>
      <c r="L166" s="135"/>
      <c r="N166" s="74" t="s">
        <v>901</v>
      </c>
      <c r="O166" s="74" t="e">
        <f>VLOOKUP(B166,#REF!,5,FALSE)</f>
        <v>#REF!</v>
      </c>
    </row>
    <row r="167" spans="1:15" ht="14.1" customHeight="1" x14ac:dyDescent="0.2">
      <c r="A167" s="66">
        <v>13</v>
      </c>
      <c r="B167" s="41">
        <v>11372</v>
      </c>
      <c r="C167" s="41" t="s">
        <v>1354</v>
      </c>
      <c r="D167" s="81" t="s">
        <v>1355</v>
      </c>
      <c r="E167" s="132" t="s">
        <v>22</v>
      </c>
      <c r="F167" s="134" t="s">
        <v>1045</v>
      </c>
      <c r="G167" s="118" t="s">
        <v>143</v>
      </c>
      <c r="H167" s="70" t="str">
        <f>VLOOKUP(B167,'[1]KLS 8 New'!$B$8:$P$566,15,FALSE)</f>
        <v>V</v>
      </c>
      <c r="I167" s="71"/>
      <c r="J167" s="134"/>
      <c r="K167" s="133"/>
      <c r="L167" s="135"/>
      <c r="N167" s="74" t="s">
        <v>901</v>
      </c>
      <c r="O167" s="74" t="e">
        <f>VLOOKUP(B167,#REF!,5,FALSE)</f>
        <v>#REF!</v>
      </c>
    </row>
    <row r="168" spans="1:15" ht="14.1" customHeight="1" x14ac:dyDescent="0.2">
      <c r="A168" s="66">
        <v>14</v>
      </c>
      <c r="B168" s="41">
        <v>11443</v>
      </c>
      <c r="C168" s="41" t="s">
        <v>1356</v>
      </c>
      <c r="D168" s="81" t="s">
        <v>1357</v>
      </c>
      <c r="E168" s="132" t="s">
        <v>22</v>
      </c>
      <c r="F168" s="134" t="s">
        <v>1187</v>
      </c>
      <c r="G168" s="118" t="s">
        <v>143</v>
      </c>
      <c r="H168" s="70" t="str">
        <f>VLOOKUP(B168,'[1]KLS 8 New'!$B$8:$P$566,15,FALSE)</f>
        <v>V</v>
      </c>
      <c r="I168" s="71"/>
      <c r="J168" s="134"/>
      <c r="K168" s="133"/>
      <c r="L168" s="135"/>
      <c r="N168" s="74" t="s">
        <v>901</v>
      </c>
      <c r="O168" s="74" t="e">
        <f>VLOOKUP(B168,#REF!,5,FALSE)</f>
        <v>#REF!</v>
      </c>
    </row>
    <row r="169" spans="1:15" ht="14.1" customHeight="1" x14ac:dyDescent="0.2">
      <c r="A169" s="66">
        <v>15</v>
      </c>
      <c r="B169" s="41">
        <v>11550</v>
      </c>
      <c r="C169" s="41" t="s">
        <v>1358</v>
      </c>
      <c r="D169" s="81" t="s">
        <v>1359</v>
      </c>
      <c r="E169" s="132" t="s">
        <v>16</v>
      </c>
      <c r="F169" s="134" t="s">
        <v>1117</v>
      </c>
      <c r="G169" s="118" t="s">
        <v>143</v>
      </c>
      <c r="H169" s="70" t="str">
        <f>VLOOKUP(B169,'[1]KLS 8 New'!$B$8:$P$566,15,FALSE)</f>
        <v>V</v>
      </c>
      <c r="I169" s="71"/>
      <c r="J169" s="134"/>
      <c r="K169" s="133"/>
      <c r="L169" s="135"/>
      <c r="N169" s="74" t="s">
        <v>901</v>
      </c>
      <c r="O169" s="74" t="e">
        <f>VLOOKUP(B169,#REF!,5,FALSE)</f>
        <v>#REF!</v>
      </c>
    </row>
    <row r="170" spans="1:15" ht="14.1" customHeight="1" x14ac:dyDescent="0.2">
      <c r="A170" s="66">
        <v>16</v>
      </c>
      <c r="B170" s="41">
        <v>11513</v>
      </c>
      <c r="C170" s="41" t="s">
        <v>1360</v>
      </c>
      <c r="D170" s="81" t="s">
        <v>1361</v>
      </c>
      <c r="E170" s="132" t="s">
        <v>16</v>
      </c>
      <c r="F170" s="134" t="s">
        <v>827</v>
      </c>
      <c r="G170" s="118" t="s">
        <v>143</v>
      </c>
      <c r="H170" s="70" t="str">
        <f>VLOOKUP(B170,'[1]KLS 8 New'!$B$8:$P$566,15,FALSE)</f>
        <v>V</v>
      </c>
      <c r="I170" s="71"/>
      <c r="J170" s="134"/>
      <c r="K170" s="133"/>
      <c r="L170" s="135"/>
      <c r="N170" s="74" t="s">
        <v>901</v>
      </c>
      <c r="O170" s="74" t="e">
        <f>VLOOKUP(B170,#REF!,5,FALSE)</f>
        <v>#REF!</v>
      </c>
    </row>
    <row r="171" spans="1:15" ht="14.1" customHeight="1" x14ac:dyDescent="0.2">
      <c r="A171" s="66">
        <v>17</v>
      </c>
      <c r="B171" s="41">
        <v>11484</v>
      </c>
      <c r="C171" s="41" t="s">
        <v>1362</v>
      </c>
      <c r="D171" s="81" t="s">
        <v>1363</v>
      </c>
      <c r="E171" s="132" t="s">
        <v>16</v>
      </c>
      <c r="F171" s="134" t="s">
        <v>1045</v>
      </c>
      <c r="G171" s="118" t="s">
        <v>143</v>
      </c>
      <c r="H171" s="70" t="str">
        <f>VLOOKUP(B171,'[1]KLS 8 New'!$B$8:$P$566,15,FALSE)</f>
        <v>V</v>
      </c>
      <c r="I171" s="71"/>
      <c r="J171" s="134"/>
      <c r="K171" s="133"/>
      <c r="L171" s="135"/>
      <c r="N171" s="74" t="s">
        <v>901</v>
      </c>
      <c r="O171" s="74" t="e">
        <f>VLOOKUP(B171,#REF!,5,FALSE)</f>
        <v>#REF!</v>
      </c>
    </row>
    <row r="172" spans="1:15" ht="14.1" customHeight="1" x14ac:dyDescent="0.2">
      <c r="A172" s="66">
        <v>18</v>
      </c>
      <c r="B172" s="41">
        <v>11408</v>
      </c>
      <c r="C172" s="41" t="s">
        <v>1364</v>
      </c>
      <c r="D172" s="81" t="s">
        <v>1365</v>
      </c>
      <c r="E172" s="132" t="s">
        <v>22</v>
      </c>
      <c r="F172" s="134" t="s">
        <v>739</v>
      </c>
      <c r="G172" s="118" t="s">
        <v>143</v>
      </c>
      <c r="H172" s="70" t="str">
        <f>VLOOKUP(B172,'[1]KLS 8 New'!$B$8:$P$566,15,FALSE)</f>
        <v>V</v>
      </c>
      <c r="I172" s="71"/>
      <c r="J172" s="134"/>
      <c r="K172" s="133"/>
      <c r="L172" s="135"/>
      <c r="N172" s="74" t="s">
        <v>901</v>
      </c>
      <c r="O172" s="74" t="e">
        <f>VLOOKUP(B172,#REF!,5,FALSE)</f>
        <v>#REF!</v>
      </c>
    </row>
    <row r="173" spans="1:15" ht="14.1" customHeight="1" x14ac:dyDescent="0.2">
      <c r="A173" s="66">
        <v>19</v>
      </c>
      <c r="B173" s="41">
        <v>11448</v>
      </c>
      <c r="C173" s="41" t="s">
        <v>1366</v>
      </c>
      <c r="D173" s="81" t="s">
        <v>1367</v>
      </c>
      <c r="E173" s="132" t="s">
        <v>22</v>
      </c>
      <c r="F173" s="134" t="s">
        <v>1189</v>
      </c>
      <c r="G173" s="118" t="s">
        <v>143</v>
      </c>
      <c r="H173" s="70" t="str">
        <f>VLOOKUP(B173,'[1]KLS 8 New'!$B$8:$P$566,15,FALSE)</f>
        <v>V</v>
      </c>
      <c r="I173" s="71"/>
      <c r="J173" s="134"/>
      <c r="K173" s="133"/>
      <c r="N173" s="74" t="s">
        <v>901</v>
      </c>
      <c r="O173" s="74" t="e">
        <f>VLOOKUP(B173,#REF!,5,FALSE)</f>
        <v>#REF!</v>
      </c>
    </row>
    <row r="174" spans="1:15" ht="14.1" customHeight="1" x14ac:dyDescent="0.2">
      <c r="A174" s="66">
        <v>20</v>
      </c>
      <c r="B174" s="41">
        <v>11315</v>
      </c>
      <c r="C174" s="41" t="s">
        <v>1368</v>
      </c>
      <c r="D174" s="81" t="s">
        <v>1369</v>
      </c>
      <c r="E174" s="132" t="s">
        <v>22</v>
      </c>
      <c r="F174" s="134" t="s">
        <v>1187</v>
      </c>
      <c r="G174" s="118" t="s">
        <v>143</v>
      </c>
      <c r="H174" s="70" t="str">
        <f>VLOOKUP(B174,'[1]KLS 8 New'!$B$8:$P$566,15,FALSE)</f>
        <v>V</v>
      </c>
      <c r="I174" s="71"/>
      <c r="J174" s="134"/>
      <c r="K174" s="133"/>
      <c r="N174" s="74" t="s">
        <v>901</v>
      </c>
      <c r="O174" s="74" t="e">
        <f>VLOOKUP(B174,#REF!,5,FALSE)</f>
        <v>#REF!</v>
      </c>
    </row>
    <row r="175" spans="1:15" ht="14.1" customHeight="1" x14ac:dyDescent="0.2">
      <c r="A175" s="66">
        <v>21</v>
      </c>
      <c r="B175" s="41">
        <v>11345</v>
      </c>
      <c r="C175" s="41" t="s">
        <v>1370</v>
      </c>
      <c r="D175" s="81" t="s">
        <v>1371</v>
      </c>
      <c r="E175" s="132" t="s">
        <v>22</v>
      </c>
      <c r="F175" s="134" t="s">
        <v>973</v>
      </c>
      <c r="G175" s="118" t="s">
        <v>143</v>
      </c>
      <c r="H175" s="70" t="str">
        <f>VLOOKUP(B175,'[1]KLS 8 New'!$B$8:$P$566,15,FALSE)</f>
        <v/>
      </c>
      <c r="I175" s="71"/>
      <c r="J175" s="134"/>
      <c r="K175" s="133"/>
      <c r="N175" s="74" t="s">
        <v>901</v>
      </c>
      <c r="O175" s="74" t="e">
        <f>VLOOKUP(B175,#REF!,5,FALSE)</f>
        <v>#REF!</v>
      </c>
    </row>
    <row r="176" spans="1:15" ht="14.1" customHeight="1" x14ac:dyDescent="0.2">
      <c r="A176" s="66">
        <v>22</v>
      </c>
      <c r="B176" s="41">
        <v>11347</v>
      </c>
      <c r="C176" s="41" t="s">
        <v>1372</v>
      </c>
      <c r="D176" s="81" t="s">
        <v>1373</v>
      </c>
      <c r="E176" s="132" t="s">
        <v>16</v>
      </c>
      <c r="F176" s="134" t="s">
        <v>1045</v>
      </c>
      <c r="G176" s="118" t="s">
        <v>143</v>
      </c>
      <c r="H176" s="70" t="str">
        <f>VLOOKUP(B176,'[1]KLS 8 New'!$B$8:$P$566,15,FALSE)</f>
        <v>V</v>
      </c>
      <c r="I176" s="71"/>
      <c r="J176" s="134"/>
      <c r="K176" s="133"/>
      <c r="N176" s="74" t="s">
        <v>901</v>
      </c>
      <c r="O176" s="74" t="e">
        <f>VLOOKUP(B176,#REF!,5,FALSE)</f>
        <v>#REF!</v>
      </c>
    </row>
    <row r="177" spans="1:15" ht="14.1" customHeight="1" x14ac:dyDescent="0.2">
      <c r="A177" s="66">
        <v>23</v>
      </c>
      <c r="B177" s="41">
        <v>11319</v>
      </c>
      <c r="C177" s="41" t="s">
        <v>1374</v>
      </c>
      <c r="D177" s="81" t="s">
        <v>1375</v>
      </c>
      <c r="E177" s="132" t="s">
        <v>16</v>
      </c>
      <c r="F177" s="134" t="s">
        <v>1187</v>
      </c>
      <c r="G177" s="118" t="s">
        <v>143</v>
      </c>
      <c r="H177" s="70" t="str">
        <f>VLOOKUP(B177,'[1]KLS 8 New'!$B$8:$P$566,15,FALSE)</f>
        <v/>
      </c>
      <c r="I177" s="71"/>
      <c r="J177" s="134"/>
      <c r="K177" s="133"/>
      <c r="N177" s="74" t="s">
        <v>901</v>
      </c>
      <c r="O177" s="74" t="e">
        <f>VLOOKUP(B177,#REF!,5,FALSE)</f>
        <v>#REF!</v>
      </c>
    </row>
    <row r="178" spans="1:15" ht="14.1" customHeight="1" x14ac:dyDescent="0.2">
      <c r="A178" s="66">
        <v>24</v>
      </c>
      <c r="B178" s="41">
        <v>11457</v>
      </c>
      <c r="C178" s="41" t="s">
        <v>1376</v>
      </c>
      <c r="D178" s="81" t="s">
        <v>1377</v>
      </c>
      <c r="E178" s="132" t="s">
        <v>16</v>
      </c>
      <c r="F178" s="134" t="s">
        <v>827</v>
      </c>
      <c r="G178" s="118" t="s">
        <v>143</v>
      </c>
      <c r="H178" s="70" t="str">
        <f>VLOOKUP(B178,'[1]KLS 8 New'!$B$8:$P$566,15,FALSE)</f>
        <v>V</v>
      </c>
      <c r="I178" s="71"/>
      <c r="J178" s="134"/>
      <c r="K178" s="133"/>
      <c r="N178" s="74" t="s">
        <v>901</v>
      </c>
      <c r="O178" s="74" t="e">
        <f>VLOOKUP(B178,#REF!,5,FALSE)</f>
        <v>#REF!</v>
      </c>
    </row>
    <row r="179" spans="1:15" ht="14.1" customHeight="1" x14ac:dyDescent="0.2">
      <c r="A179" s="66">
        <v>25</v>
      </c>
      <c r="B179" s="41">
        <v>11792</v>
      </c>
      <c r="C179" s="41" t="s">
        <v>1378</v>
      </c>
      <c r="D179" s="81" t="s">
        <v>1379</v>
      </c>
      <c r="E179" s="132" t="s">
        <v>22</v>
      </c>
      <c r="F179" s="76" t="s">
        <v>765</v>
      </c>
      <c r="G179" s="118" t="s">
        <v>143</v>
      </c>
      <c r="H179" s="70" t="e">
        <f>VLOOKUP(B179,'[1]KLS 8 New'!$B$8:$P$566,15,FALSE)</f>
        <v>#N/A</v>
      </c>
      <c r="I179" s="71"/>
      <c r="J179" s="134"/>
      <c r="K179" s="133"/>
      <c r="N179" s="74" t="s">
        <v>901</v>
      </c>
      <c r="O179" s="74" t="e">
        <f>VLOOKUP(B179,#REF!,5,FALSE)</f>
        <v>#REF!</v>
      </c>
    </row>
    <row r="180" spans="1:15" ht="14.1" customHeight="1" x14ac:dyDescent="0.2">
      <c r="A180" s="66">
        <v>26</v>
      </c>
      <c r="B180" s="41">
        <v>11494</v>
      </c>
      <c r="C180" s="41" t="s">
        <v>1380</v>
      </c>
      <c r="D180" s="81" t="s">
        <v>1381</v>
      </c>
      <c r="E180" s="132" t="s">
        <v>16</v>
      </c>
      <c r="F180" s="134" t="s">
        <v>739</v>
      </c>
      <c r="G180" s="118" t="s">
        <v>143</v>
      </c>
      <c r="H180" s="70" t="str">
        <f>VLOOKUP(B180,'[1]KLS 8 New'!$B$8:$P$566,15,FALSE)</f>
        <v>V</v>
      </c>
      <c r="I180" s="71"/>
      <c r="J180" s="134"/>
      <c r="K180" s="133"/>
      <c r="N180" s="74" t="s">
        <v>901</v>
      </c>
      <c r="O180" s="74" t="e">
        <f>VLOOKUP(B180,#REF!,5,FALSE)</f>
        <v>#REF!</v>
      </c>
    </row>
    <row r="181" spans="1:15" ht="14.1" customHeight="1" x14ac:dyDescent="0.2">
      <c r="A181" s="66">
        <v>27</v>
      </c>
      <c r="B181" s="41">
        <v>11353</v>
      </c>
      <c r="C181" s="120" t="s">
        <v>1382</v>
      </c>
      <c r="D181" s="81" t="s">
        <v>1383</v>
      </c>
      <c r="E181" s="132" t="s">
        <v>22</v>
      </c>
      <c r="F181" s="134" t="s">
        <v>739</v>
      </c>
      <c r="G181" s="118" t="s">
        <v>143</v>
      </c>
      <c r="H181" s="70" t="str">
        <f>VLOOKUP(B181,'[1]KLS 8 New'!$B$8:$P$566,15,FALSE)</f>
        <v>V</v>
      </c>
      <c r="I181" s="71"/>
      <c r="J181" s="134"/>
      <c r="K181" s="133"/>
      <c r="N181" s="74" t="s">
        <v>901</v>
      </c>
      <c r="O181" s="74" t="e">
        <f>VLOOKUP(B181,#REF!,5,FALSE)</f>
        <v>#REF!</v>
      </c>
    </row>
    <row r="182" spans="1:15" ht="14.1" customHeight="1" x14ac:dyDescent="0.2">
      <c r="A182" s="66">
        <v>28</v>
      </c>
      <c r="B182" s="41">
        <v>11526</v>
      </c>
      <c r="C182" s="41" t="s">
        <v>1384</v>
      </c>
      <c r="D182" s="81" t="s">
        <v>1385</v>
      </c>
      <c r="E182" s="132" t="s">
        <v>22</v>
      </c>
      <c r="F182" s="134" t="s">
        <v>973</v>
      </c>
      <c r="G182" s="118" t="s">
        <v>143</v>
      </c>
      <c r="H182" s="70" t="str">
        <f>VLOOKUP(B182,'[1]KLS 8 New'!$B$8:$P$566,15,FALSE)</f>
        <v>V</v>
      </c>
      <c r="I182" s="71"/>
      <c r="J182" s="134"/>
      <c r="K182" s="133"/>
      <c r="N182" s="74" t="s">
        <v>901</v>
      </c>
      <c r="O182" s="74" t="e">
        <f>VLOOKUP(B182,#REF!,5,FALSE)</f>
        <v>#REF!</v>
      </c>
    </row>
    <row r="183" spans="1:15" ht="14.1" customHeight="1" x14ac:dyDescent="0.2">
      <c r="A183" s="66">
        <v>29</v>
      </c>
      <c r="B183" s="41">
        <v>11559</v>
      </c>
      <c r="C183" s="41" t="s">
        <v>1386</v>
      </c>
      <c r="D183" s="81" t="s">
        <v>1387</v>
      </c>
      <c r="E183" s="132" t="s">
        <v>22</v>
      </c>
      <c r="F183" s="134" t="s">
        <v>1117</v>
      </c>
      <c r="G183" s="118" t="s">
        <v>143</v>
      </c>
      <c r="H183" s="70" t="str">
        <f>VLOOKUP(B183,'[1]KLS 8 New'!$B$8:$P$566,15,FALSE)</f>
        <v>V</v>
      </c>
      <c r="I183" s="71"/>
      <c r="J183" s="134"/>
      <c r="K183" s="133"/>
      <c r="N183" s="74" t="s">
        <v>901</v>
      </c>
      <c r="O183" s="74" t="e">
        <f>VLOOKUP(B183,#REF!,5,FALSE)</f>
        <v>#REF!</v>
      </c>
    </row>
    <row r="184" spans="1:15" ht="14.1" customHeight="1" x14ac:dyDescent="0.2">
      <c r="A184" s="66">
        <v>30</v>
      </c>
      <c r="B184" s="41">
        <v>11324</v>
      </c>
      <c r="C184" s="41" t="s">
        <v>1388</v>
      </c>
      <c r="D184" s="81" t="s">
        <v>1389</v>
      </c>
      <c r="E184" s="132" t="s">
        <v>22</v>
      </c>
      <c r="F184" s="134" t="s">
        <v>739</v>
      </c>
      <c r="G184" s="118" t="s">
        <v>143</v>
      </c>
      <c r="H184" s="70" t="str">
        <f>VLOOKUP(B184,'[1]KLS 8 New'!$B$8:$P$566,15,FALSE)</f>
        <v/>
      </c>
      <c r="I184" s="71"/>
      <c r="J184" s="134"/>
      <c r="K184" s="133"/>
      <c r="N184" s="74" t="s">
        <v>901</v>
      </c>
      <c r="O184" s="74" t="e">
        <f>VLOOKUP(B184,#REF!,5,FALSE)</f>
        <v>#REF!</v>
      </c>
    </row>
    <row r="185" spans="1:15" ht="14.1" customHeight="1" x14ac:dyDescent="0.2">
      <c r="A185" s="66">
        <v>31</v>
      </c>
      <c r="B185" s="41">
        <v>11461</v>
      </c>
      <c r="C185" s="41" t="s">
        <v>1390</v>
      </c>
      <c r="D185" s="81" t="s">
        <v>1391</v>
      </c>
      <c r="E185" s="132" t="s">
        <v>16</v>
      </c>
      <c r="F185" s="134" t="s">
        <v>1189</v>
      </c>
      <c r="G185" s="118" t="s">
        <v>143</v>
      </c>
      <c r="H185" s="70" t="str">
        <f>VLOOKUP(B185,'[1]KLS 8 New'!$B$8:$P$566,15,FALSE)</f>
        <v>V</v>
      </c>
      <c r="I185" s="71"/>
      <c r="J185" s="134"/>
      <c r="K185" s="133"/>
      <c r="N185" s="74" t="s">
        <v>901</v>
      </c>
      <c r="O185" s="74" t="e">
        <f>VLOOKUP(B185,#REF!,5,FALSE)</f>
        <v>#REF!</v>
      </c>
    </row>
    <row r="186" spans="1:15" ht="14.1" customHeight="1" x14ac:dyDescent="0.2">
      <c r="A186" s="66">
        <v>32</v>
      </c>
      <c r="B186" s="41">
        <v>11562</v>
      </c>
      <c r="C186" s="41" t="s">
        <v>1392</v>
      </c>
      <c r="D186" s="81" t="s">
        <v>1393</v>
      </c>
      <c r="E186" s="132" t="s">
        <v>16</v>
      </c>
      <c r="F186" s="134" t="s">
        <v>1187</v>
      </c>
      <c r="G186" s="118" t="s">
        <v>143</v>
      </c>
      <c r="H186" s="70" t="str">
        <f>VLOOKUP(B186,'[1]KLS 8 New'!$B$8:$P$566,15,FALSE)</f>
        <v>V</v>
      </c>
      <c r="I186" s="71"/>
      <c r="J186" s="134"/>
      <c r="K186" s="133"/>
      <c r="N186" s="74" t="s">
        <v>901</v>
      </c>
      <c r="O186" s="74" t="e">
        <f>VLOOKUP(B186,#REF!,5,FALSE)</f>
        <v>#REF!</v>
      </c>
    </row>
    <row r="187" spans="1:15" ht="14.1" customHeight="1" x14ac:dyDescent="0.2">
      <c r="A187" s="66">
        <v>33</v>
      </c>
      <c r="B187" s="41">
        <v>11462</v>
      </c>
      <c r="C187" s="41" t="s">
        <v>1394</v>
      </c>
      <c r="D187" s="81" t="s">
        <v>1395</v>
      </c>
      <c r="E187" s="132" t="s">
        <v>22</v>
      </c>
      <c r="F187" s="134" t="s">
        <v>1045</v>
      </c>
      <c r="G187" s="118" t="s">
        <v>143</v>
      </c>
      <c r="H187" s="70" t="str">
        <f>VLOOKUP(B187,'[1]KLS 8 New'!$B$8:$P$566,15,FALSE)</f>
        <v>V</v>
      </c>
      <c r="I187" s="71"/>
      <c r="J187" s="134"/>
      <c r="K187" s="133"/>
      <c r="N187" s="74" t="s">
        <v>901</v>
      </c>
      <c r="O187" s="74" t="e">
        <f>VLOOKUP(B187,#REF!,5,FALSE)</f>
        <v>#REF!</v>
      </c>
    </row>
    <row r="188" spans="1:15" ht="14.1" customHeight="1" x14ac:dyDescent="0.2">
      <c r="A188" s="66">
        <v>34</v>
      </c>
      <c r="B188" s="10">
        <v>11326</v>
      </c>
      <c r="C188" s="10" t="s">
        <v>1396</v>
      </c>
      <c r="D188" s="11" t="s">
        <v>1397</v>
      </c>
      <c r="E188" s="132" t="s">
        <v>16</v>
      </c>
      <c r="F188" s="134" t="s">
        <v>827</v>
      </c>
      <c r="G188" s="118" t="s">
        <v>143</v>
      </c>
      <c r="H188" s="70" t="str">
        <f>VLOOKUP(B188,'[1]KLS 8 New'!$B$8:$P$566,15,FALSE)</f>
        <v/>
      </c>
      <c r="I188" s="71"/>
      <c r="J188" s="134"/>
      <c r="K188" s="133"/>
      <c r="N188" s="74" t="s">
        <v>901</v>
      </c>
      <c r="O188" s="74" t="e">
        <f>VLOOKUP(B188,#REF!,5,FALSE)</f>
        <v>#REF!</v>
      </c>
    </row>
    <row r="189" spans="1:15" ht="14.1" customHeight="1" x14ac:dyDescent="0.2">
      <c r="A189" s="66">
        <v>35</v>
      </c>
      <c r="B189" s="41"/>
      <c r="C189" s="41"/>
      <c r="D189" s="81"/>
      <c r="E189" s="132"/>
      <c r="F189" s="82"/>
      <c r="G189" s="118"/>
      <c r="H189" s="133"/>
      <c r="I189" s="82"/>
      <c r="J189" s="83"/>
      <c r="K189" s="139"/>
      <c r="N189" s="74" t="s">
        <v>901</v>
      </c>
      <c r="O189" s="74" t="e">
        <f>VLOOKUP(B189,#REF!,5,FALSE)</f>
        <v>#REF!</v>
      </c>
    </row>
    <row r="190" spans="1:15" ht="14.1" customHeight="1" x14ac:dyDescent="0.2">
      <c r="A190" s="66">
        <v>36</v>
      </c>
      <c r="B190" s="41"/>
      <c r="C190" s="41"/>
      <c r="D190" s="81"/>
      <c r="E190" s="132"/>
      <c r="F190" s="85"/>
      <c r="G190" s="85"/>
      <c r="H190" s="139"/>
      <c r="I190" s="139"/>
      <c r="J190" s="133"/>
      <c r="K190" s="139"/>
      <c r="N190" s="74" t="s">
        <v>901</v>
      </c>
      <c r="O190" s="74" t="e">
        <f>VLOOKUP(B190,#REF!,5,FALSE)</f>
        <v>#REF!</v>
      </c>
    </row>
    <row r="191" spans="1:15" ht="14.1" customHeight="1" x14ac:dyDescent="0.2">
      <c r="A191" s="66">
        <v>37</v>
      </c>
      <c r="B191" s="41"/>
      <c r="C191" s="41"/>
      <c r="D191" s="81"/>
      <c r="E191" s="132"/>
      <c r="F191" s="85"/>
      <c r="G191" s="85"/>
      <c r="H191" s="139"/>
      <c r="I191" s="139"/>
      <c r="J191" s="139"/>
      <c r="K191" s="139"/>
      <c r="N191" s="74" t="s">
        <v>901</v>
      </c>
      <c r="O191" s="74" t="e">
        <f>VLOOKUP(B191,#REF!,5,FALSE)</f>
        <v>#REF!</v>
      </c>
    </row>
    <row r="192" spans="1:15" ht="14.1" customHeight="1" x14ac:dyDescent="0.2">
      <c r="A192" s="66">
        <v>38</v>
      </c>
      <c r="B192" s="41"/>
      <c r="C192" s="41"/>
      <c r="D192" s="81"/>
      <c r="E192" s="132"/>
      <c r="F192" s="85"/>
      <c r="G192" s="85"/>
      <c r="H192" s="139"/>
      <c r="I192" s="139"/>
      <c r="J192" s="139"/>
      <c r="K192" s="139"/>
      <c r="N192" s="74" t="s">
        <v>901</v>
      </c>
      <c r="O192" s="74" t="e">
        <f>VLOOKUP(B192,#REF!,5,FALSE)</f>
        <v>#REF!</v>
      </c>
    </row>
    <row r="193" spans="1:15" ht="14.1" customHeight="1" x14ac:dyDescent="0.2">
      <c r="A193" s="66">
        <v>39</v>
      </c>
      <c r="B193" s="41"/>
      <c r="C193" s="41"/>
      <c r="D193" s="81"/>
      <c r="E193" s="132"/>
      <c r="F193" s="85"/>
      <c r="G193" s="139"/>
      <c r="H193" s="139"/>
      <c r="I193" s="139"/>
      <c r="J193" s="139"/>
      <c r="K193" s="139"/>
      <c r="N193" s="74" t="s">
        <v>901</v>
      </c>
      <c r="O193" s="74" t="e">
        <f>VLOOKUP(B193,#REF!,5,FALSE)</f>
        <v>#REF!</v>
      </c>
    </row>
    <row r="194" spans="1:15" ht="14.1" customHeight="1" x14ac:dyDescent="0.2">
      <c r="A194" s="66">
        <v>40</v>
      </c>
      <c r="B194" s="41"/>
      <c r="C194" s="41"/>
      <c r="D194" s="81"/>
      <c r="E194" s="132"/>
      <c r="F194" s="85"/>
      <c r="G194" s="136"/>
      <c r="H194" s="136"/>
      <c r="I194" s="60"/>
      <c r="J194" s="85"/>
      <c r="K194" s="85"/>
      <c r="N194" s="74" t="s">
        <v>901</v>
      </c>
      <c r="O194" s="74" t="e">
        <f>VLOOKUP(B194,#REF!,5,FALSE)</f>
        <v>#REF!</v>
      </c>
    </row>
    <row r="195" spans="1:15" ht="14.1" customHeight="1" x14ac:dyDescent="0.2">
      <c r="A195" s="60"/>
      <c r="B195" s="74"/>
      <c r="C195" s="74"/>
      <c r="D195" s="87"/>
      <c r="E195" s="90"/>
      <c r="F195" s="60"/>
      <c r="G195" s="60"/>
      <c r="H195" s="137">
        <f>COUNTIF(H155:H188,"V")</f>
        <v>25</v>
      </c>
      <c r="I195" s="60"/>
      <c r="J195" s="85"/>
      <c r="K195" s="85"/>
      <c r="N195" s="74" t="s">
        <v>901</v>
      </c>
      <c r="O195" s="74" t="e">
        <f>VLOOKUP(B195,#REF!,5,FALSE)</f>
        <v>#REF!</v>
      </c>
    </row>
    <row r="196" spans="1:15" ht="14.1" customHeight="1" x14ac:dyDescent="0.2">
      <c r="A196" s="60"/>
      <c r="B196" s="88"/>
      <c r="C196" s="88"/>
      <c r="D196" s="105"/>
      <c r="E196" s="90"/>
      <c r="F196" s="60"/>
      <c r="G196" s="60"/>
      <c r="H196" s="60"/>
      <c r="I196" s="60"/>
      <c r="J196" s="85"/>
      <c r="K196" s="85"/>
      <c r="N196" s="74" t="s">
        <v>901</v>
      </c>
      <c r="O196" s="74" t="e">
        <f>VLOOKUP(B196,#REF!,5,FALSE)</f>
        <v>#REF!</v>
      </c>
    </row>
    <row r="197" spans="1:15" ht="14.1" customHeight="1" x14ac:dyDescent="0.2">
      <c r="A197" s="60"/>
      <c r="B197" s="88"/>
      <c r="C197" s="88"/>
      <c r="D197" s="105"/>
      <c r="E197" s="90"/>
      <c r="F197" s="60"/>
      <c r="G197" s="60"/>
      <c r="H197" s="60"/>
      <c r="I197" s="60"/>
      <c r="J197" s="85"/>
      <c r="K197" s="85"/>
      <c r="N197" s="74" t="s">
        <v>901</v>
      </c>
      <c r="O197" s="74" t="e">
        <f>VLOOKUP(B197,#REF!,5,FALSE)</f>
        <v>#REF!</v>
      </c>
    </row>
    <row r="198" spans="1:15" ht="14.1" customHeight="1" x14ac:dyDescent="0.2">
      <c r="A198" s="60"/>
      <c r="B198" s="112"/>
      <c r="C198" s="112"/>
      <c r="D198" s="113"/>
      <c r="E198" s="114"/>
      <c r="F198" s="94"/>
      <c r="G198" s="94"/>
      <c r="H198" s="94"/>
      <c r="I198" s="94"/>
      <c r="J198" s="111"/>
      <c r="K198" s="111"/>
    </row>
    <row r="200" spans="1:15" x14ac:dyDescent="0.2">
      <c r="B200" s="95" t="s">
        <v>822</v>
      </c>
      <c r="C200" s="96">
        <f>COUNTIF(E155:E198,"L")</f>
        <v>18</v>
      </c>
      <c r="I200" s="97" t="s">
        <v>823</v>
      </c>
    </row>
    <row r="201" spans="1:15" x14ac:dyDescent="0.2">
      <c r="B201" s="95" t="s">
        <v>824</v>
      </c>
      <c r="C201" s="96">
        <f>COUNTIF(E155:E198,"P")</f>
        <v>16</v>
      </c>
      <c r="I201" s="97"/>
    </row>
    <row r="202" spans="1:15" x14ac:dyDescent="0.2">
      <c r="B202" s="95" t="s">
        <v>825</v>
      </c>
      <c r="C202" s="96">
        <f>SUM(C200:C201)</f>
        <v>34</v>
      </c>
      <c r="I202" s="97"/>
    </row>
    <row r="203" spans="1:15" x14ac:dyDescent="0.2">
      <c r="I203" s="97"/>
    </row>
    <row r="204" spans="1:15" x14ac:dyDescent="0.2">
      <c r="F204" s="98"/>
      <c r="G204" s="98"/>
      <c r="H204" s="98"/>
      <c r="I204" s="99" t="str">
        <f>VLOOKUP(B153,'[1]REKAP NEW'!$B$12:$F$40,5,FALSE)</f>
        <v>NYI Dra. HETTY K.</v>
      </c>
      <c r="J204" s="98"/>
      <c r="K204" s="98"/>
    </row>
    <row r="223" spans="1:11" ht="15.75" x14ac:dyDescent="0.25">
      <c r="A223" s="174" t="s">
        <v>736</v>
      </c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</row>
    <row r="224" spans="1:11" ht="15.75" x14ac:dyDescent="0.25">
      <c r="A224" s="175" t="s">
        <v>737</v>
      </c>
      <c r="B224" s="175"/>
      <c r="C224" s="175"/>
      <c r="D224" s="175"/>
      <c r="E224" s="175"/>
      <c r="F224" s="175"/>
      <c r="G224" s="175"/>
      <c r="H224" s="175"/>
      <c r="I224" s="175"/>
      <c r="J224" s="175"/>
      <c r="K224" s="175"/>
    </row>
    <row r="225" spans="1:15" ht="15.75" x14ac:dyDescent="0.25">
      <c r="A225" s="173" t="s">
        <v>1190</v>
      </c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</row>
    <row r="226" spans="1:15" x14ac:dyDescent="0.2">
      <c r="A226" s="57" t="s">
        <v>1398</v>
      </c>
    </row>
    <row r="227" spans="1:15" x14ac:dyDescent="0.2">
      <c r="B227" s="59" t="s">
        <v>973</v>
      </c>
    </row>
    <row r="228" spans="1:15" ht="27" customHeight="1" x14ac:dyDescent="0.2">
      <c r="A228" s="60" t="s">
        <v>9</v>
      </c>
      <c r="B228" s="61" t="s">
        <v>6</v>
      </c>
      <c r="C228" s="61" t="s">
        <v>14</v>
      </c>
      <c r="D228" s="60" t="s">
        <v>740</v>
      </c>
      <c r="E228" s="60" t="s">
        <v>741</v>
      </c>
      <c r="F228" s="60"/>
      <c r="G228" s="60"/>
      <c r="H228" s="60"/>
      <c r="I228" s="60"/>
      <c r="J228" s="60"/>
      <c r="K228" s="60"/>
      <c r="N228" s="64" t="s">
        <v>743</v>
      </c>
      <c r="O228" s="65" t="s">
        <v>745</v>
      </c>
    </row>
    <row r="229" spans="1:15" ht="14.1" customHeight="1" x14ac:dyDescent="0.2">
      <c r="A229" s="60">
        <v>1</v>
      </c>
      <c r="B229" s="41">
        <v>11465</v>
      </c>
      <c r="C229" s="41" t="s">
        <v>1399</v>
      </c>
      <c r="D229" s="81" t="s">
        <v>1400</v>
      </c>
      <c r="E229" s="132" t="s">
        <v>22</v>
      </c>
      <c r="F229" s="133" t="s">
        <v>1117</v>
      </c>
      <c r="G229" s="118" t="s">
        <v>204</v>
      </c>
      <c r="H229" s="70" t="str">
        <f>VLOOKUP(B229,'[1]KLS 8 New'!$B$8:$P$566,15,FALSE)</f>
        <v>V</v>
      </c>
      <c r="I229" s="71"/>
      <c r="J229" s="134"/>
      <c r="K229" s="115"/>
      <c r="N229" s="74" t="s">
        <v>973</v>
      </c>
      <c r="O229" s="74" t="e">
        <f>VLOOKUP(B229,#REF!,5,FALSE)</f>
        <v>#REF!</v>
      </c>
    </row>
    <row r="230" spans="1:15" ht="14.1" customHeight="1" x14ac:dyDescent="0.2">
      <c r="A230" s="60">
        <v>2</v>
      </c>
      <c r="B230" s="41">
        <v>11466</v>
      </c>
      <c r="C230" s="41" t="s">
        <v>1401</v>
      </c>
      <c r="D230" s="81" t="s">
        <v>1402</v>
      </c>
      <c r="E230" s="132" t="s">
        <v>16</v>
      </c>
      <c r="F230" s="133" t="s">
        <v>739</v>
      </c>
      <c r="G230" s="118" t="s">
        <v>204</v>
      </c>
      <c r="H230" s="70" t="str">
        <f>VLOOKUP(B230,'[1]KLS 8 New'!$B$8:$P$566,15,FALSE)</f>
        <v>V</v>
      </c>
      <c r="I230" s="71"/>
      <c r="J230" s="134"/>
      <c r="K230" s="115"/>
      <c r="N230" s="74" t="s">
        <v>973</v>
      </c>
      <c r="O230" s="74" t="e">
        <f>VLOOKUP(B230,#REF!,5,FALSE)</f>
        <v>#REF!</v>
      </c>
    </row>
    <row r="231" spans="1:15" ht="14.1" customHeight="1" x14ac:dyDescent="0.2">
      <c r="A231" s="60">
        <v>3</v>
      </c>
      <c r="B231" s="41">
        <v>11534</v>
      </c>
      <c r="C231" s="41" t="s">
        <v>1403</v>
      </c>
      <c r="D231" s="81" t="s">
        <v>1404</v>
      </c>
      <c r="E231" s="132" t="s">
        <v>22</v>
      </c>
      <c r="F231" s="133" t="s">
        <v>827</v>
      </c>
      <c r="G231" s="118" t="s">
        <v>204</v>
      </c>
      <c r="H231" s="70" t="str">
        <f>VLOOKUP(B231,'[1]KLS 8 New'!$B$8:$P$566,15,FALSE)</f>
        <v>V</v>
      </c>
      <c r="I231" s="71"/>
      <c r="J231" s="134"/>
      <c r="K231" s="115"/>
      <c r="N231" s="74" t="s">
        <v>973</v>
      </c>
      <c r="O231" s="74" t="e">
        <f>VLOOKUP(B231,#REF!,5,FALSE)</f>
        <v>#REF!</v>
      </c>
    </row>
    <row r="232" spans="1:15" ht="14.1" customHeight="1" x14ac:dyDescent="0.2">
      <c r="A232" s="60">
        <v>4</v>
      </c>
      <c r="B232" s="41">
        <v>11467</v>
      </c>
      <c r="C232" s="41" t="s">
        <v>1405</v>
      </c>
      <c r="D232" s="81" t="s">
        <v>1406</v>
      </c>
      <c r="E232" s="132" t="s">
        <v>22</v>
      </c>
      <c r="F232" s="133" t="s">
        <v>1189</v>
      </c>
      <c r="G232" s="118" t="s">
        <v>204</v>
      </c>
      <c r="H232" s="70" t="str">
        <f>VLOOKUP(B232,'[1]KLS 8 New'!$B$8:$P$566,15,FALSE)</f>
        <v/>
      </c>
      <c r="I232" s="71"/>
      <c r="J232" s="134"/>
      <c r="K232" s="115"/>
      <c r="N232" s="74" t="s">
        <v>973</v>
      </c>
      <c r="O232" s="74" t="e">
        <f>VLOOKUP(B232,#REF!,5,FALSE)</f>
        <v>#REF!</v>
      </c>
    </row>
    <row r="233" spans="1:15" ht="14.1" customHeight="1" x14ac:dyDescent="0.2">
      <c r="A233" s="60">
        <v>5</v>
      </c>
      <c r="B233" s="41">
        <v>11394</v>
      </c>
      <c r="C233" s="41" t="s">
        <v>1407</v>
      </c>
      <c r="D233" s="81" t="s">
        <v>1408</v>
      </c>
      <c r="E233" s="132" t="s">
        <v>16</v>
      </c>
      <c r="F233" s="133" t="s">
        <v>901</v>
      </c>
      <c r="G233" s="118" t="s">
        <v>204</v>
      </c>
      <c r="H233" s="70" t="str">
        <f>VLOOKUP(B233,'[1]KLS 8 New'!$B$8:$P$566,15,FALSE)</f>
        <v>V</v>
      </c>
      <c r="I233" s="71"/>
      <c r="J233" s="134"/>
      <c r="K233" s="115"/>
      <c r="N233" s="74" t="s">
        <v>973</v>
      </c>
      <c r="O233" s="74" t="e">
        <f>VLOOKUP(B233,#REF!,5,FALSE)</f>
        <v>#REF!</v>
      </c>
    </row>
    <row r="234" spans="1:15" ht="14.1" customHeight="1" x14ac:dyDescent="0.2">
      <c r="A234" s="60">
        <v>6</v>
      </c>
      <c r="B234" s="41">
        <v>11332</v>
      </c>
      <c r="C234" s="41" t="s">
        <v>1409</v>
      </c>
      <c r="D234" s="81" t="s">
        <v>1410</v>
      </c>
      <c r="E234" s="132" t="s">
        <v>16</v>
      </c>
      <c r="F234" s="133" t="s">
        <v>1045</v>
      </c>
      <c r="G234" s="118" t="s">
        <v>204</v>
      </c>
      <c r="H234" s="70" t="str">
        <f>VLOOKUP(B234,'[1]KLS 8 New'!$B$8:$P$566,15,FALSE)</f>
        <v>V</v>
      </c>
      <c r="I234" s="71"/>
      <c r="J234" s="134"/>
      <c r="K234" s="115"/>
      <c r="N234" s="74" t="s">
        <v>973</v>
      </c>
      <c r="O234" s="74" t="e">
        <f>VLOOKUP(B234,#REF!,5,FALSE)</f>
        <v>#REF!</v>
      </c>
    </row>
    <row r="235" spans="1:15" ht="14.1" customHeight="1" x14ac:dyDescent="0.2">
      <c r="A235" s="60">
        <v>7</v>
      </c>
      <c r="B235" s="41">
        <v>11473</v>
      </c>
      <c r="C235" s="120" t="s">
        <v>1411</v>
      </c>
      <c r="D235" s="81" t="s">
        <v>1412</v>
      </c>
      <c r="E235" s="132" t="s">
        <v>16</v>
      </c>
      <c r="F235" s="133" t="s">
        <v>1187</v>
      </c>
      <c r="G235" s="118" t="s">
        <v>204</v>
      </c>
      <c r="H235" s="70" t="str">
        <f>VLOOKUP(B235,'[1]KLS 8 New'!$B$8:$P$566,15,FALSE)</f>
        <v>V</v>
      </c>
      <c r="I235" s="71"/>
      <c r="J235" s="134"/>
      <c r="K235" s="115"/>
      <c r="N235" s="74" t="s">
        <v>973</v>
      </c>
      <c r="O235" s="74" t="e">
        <f>VLOOKUP(B235,#REF!,5,FALSE)</f>
        <v>#REF!</v>
      </c>
    </row>
    <row r="236" spans="1:15" ht="14.1" customHeight="1" x14ac:dyDescent="0.2">
      <c r="A236" s="60">
        <v>8</v>
      </c>
      <c r="B236" s="41">
        <v>11542</v>
      </c>
      <c r="C236" s="41" t="s">
        <v>1413</v>
      </c>
      <c r="D236" s="81" t="s">
        <v>1414</v>
      </c>
      <c r="E236" s="132" t="s">
        <v>22</v>
      </c>
      <c r="F236" s="133" t="s">
        <v>739</v>
      </c>
      <c r="G236" s="118" t="s">
        <v>204</v>
      </c>
      <c r="H236" s="70" t="str">
        <f>VLOOKUP(B236,'[1]KLS 8 New'!$B$8:$P$566,15,FALSE)</f>
        <v>V</v>
      </c>
      <c r="I236" s="71"/>
      <c r="J236" s="134"/>
      <c r="K236" s="115"/>
      <c r="N236" s="74" t="s">
        <v>973</v>
      </c>
      <c r="O236" s="74" t="e">
        <f>VLOOKUP(B236,#REF!,5,FALSE)</f>
        <v>#REF!</v>
      </c>
    </row>
    <row r="237" spans="1:15" ht="14.1" customHeight="1" x14ac:dyDescent="0.2">
      <c r="A237" s="60">
        <v>9</v>
      </c>
      <c r="B237" s="41">
        <v>11369</v>
      </c>
      <c r="C237" s="41" t="s">
        <v>1415</v>
      </c>
      <c r="D237" s="81" t="s">
        <v>1416</v>
      </c>
      <c r="E237" s="132" t="s">
        <v>16</v>
      </c>
      <c r="F237" s="133" t="s">
        <v>827</v>
      </c>
      <c r="G237" s="118" t="s">
        <v>204</v>
      </c>
      <c r="H237" s="70" t="str">
        <f>VLOOKUP(B237,'[1]KLS 8 New'!$B$8:$P$566,15,FALSE)</f>
        <v>V</v>
      </c>
      <c r="I237" s="71"/>
      <c r="J237" s="134"/>
      <c r="K237" s="115"/>
      <c r="N237" s="74" t="s">
        <v>973</v>
      </c>
      <c r="O237" s="74" t="e">
        <f>VLOOKUP(B237,#REF!,5,FALSE)</f>
        <v>#REF!</v>
      </c>
    </row>
    <row r="238" spans="1:15" ht="14.1" customHeight="1" x14ac:dyDescent="0.2">
      <c r="A238" s="60">
        <v>10</v>
      </c>
      <c r="B238" s="41">
        <v>11544</v>
      </c>
      <c r="C238" s="41" t="s">
        <v>1417</v>
      </c>
      <c r="D238" s="81" t="s">
        <v>1418</v>
      </c>
      <c r="E238" s="132" t="s">
        <v>16</v>
      </c>
      <c r="F238" s="133" t="s">
        <v>901</v>
      </c>
      <c r="G238" s="118" t="s">
        <v>204</v>
      </c>
      <c r="H238" s="70" t="str">
        <f>VLOOKUP(B238,'[1]KLS 8 New'!$B$8:$P$566,15,FALSE)</f>
        <v>V</v>
      </c>
      <c r="I238" s="71"/>
      <c r="J238" s="134"/>
      <c r="K238" s="115"/>
      <c r="N238" s="74" t="s">
        <v>973</v>
      </c>
      <c r="O238" s="74" t="e">
        <f>VLOOKUP(B238,#REF!,5,FALSE)</f>
        <v>#REF!</v>
      </c>
    </row>
    <row r="239" spans="1:15" ht="14.1" customHeight="1" x14ac:dyDescent="0.2">
      <c r="A239" s="60">
        <v>11</v>
      </c>
      <c r="B239" s="41">
        <v>11399</v>
      </c>
      <c r="C239" s="41" t="s">
        <v>1419</v>
      </c>
      <c r="D239" s="81" t="s">
        <v>1420</v>
      </c>
      <c r="E239" s="132" t="s">
        <v>22</v>
      </c>
      <c r="F239" s="133" t="s">
        <v>1117</v>
      </c>
      <c r="G239" s="118" t="s">
        <v>204</v>
      </c>
      <c r="H239" s="70" t="str">
        <f>VLOOKUP(B239,'[1]KLS 8 New'!$B$8:$P$566,15,FALSE)</f>
        <v>V</v>
      </c>
      <c r="I239" s="71"/>
      <c r="J239" s="134"/>
      <c r="K239" s="115"/>
      <c r="N239" s="74" t="s">
        <v>973</v>
      </c>
      <c r="O239" s="74" t="e">
        <f>VLOOKUP(B239,#REF!,5,FALSE)</f>
        <v>#REF!</v>
      </c>
    </row>
    <row r="240" spans="1:15" ht="14.1" customHeight="1" x14ac:dyDescent="0.2">
      <c r="A240" s="60">
        <v>12</v>
      </c>
      <c r="B240" s="41">
        <v>11401</v>
      </c>
      <c r="C240" s="41" t="s">
        <v>1421</v>
      </c>
      <c r="D240" s="81" t="s">
        <v>1422</v>
      </c>
      <c r="E240" s="132" t="s">
        <v>22</v>
      </c>
      <c r="F240" s="133" t="s">
        <v>1187</v>
      </c>
      <c r="G240" s="118" t="s">
        <v>204</v>
      </c>
      <c r="H240" s="70" t="str">
        <f>VLOOKUP(B240,'[1]KLS 8 New'!$B$8:$P$566,15,FALSE)</f>
        <v>V</v>
      </c>
      <c r="I240" s="71"/>
      <c r="J240" s="134"/>
      <c r="K240" s="115"/>
      <c r="N240" s="74" t="s">
        <v>973</v>
      </c>
      <c r="O240" s="74" t="e">
        <f>VLOOKUP(B240,#REF!,5,FALSE)</f>
        <v>#REF!</v>
      </c>
    </row>
    <row r="241" spans="1:15" ht="14.1" customHeight="1" x14ac:dyDescent="0.2">
      <c r="A241" s="60">
        <v>13</v>
      </c>
      <c r="B241" s="41">
        <v>11506</v>
      </c>
      <c r="C241" s="41" t="s">
        <v>1423</v>
      </c>
      <c r="D241" s="81" t="s">
        <v>1424</v>
      </c>
      <c r="E241" s="132" t="s">
        <v>22</v>
      </c>
      <c r="F241" s="133" t="s">
        <v>1189</v>
      </c>
      <c r="G241" s="118" t="s">
        <v>204</v>
      </c>
      <c r="H241" s="70" t="str">
        <f>VLOOKUP(B241,'[1]KLS 8 New'!$B$8:$P$566,15,FALSE)</f>
        <v>V</v>
      </c>
      <c r="I241" s="71"/>
      <c r="J241" s="134"/>
      <c r="K241" s="115"/>
      <c r="N241" s="74" t="s">
        <v>973</v>
      </c>
      <c r="O241" s="74" t="e">
        <f>VLOOKUP(B241,#REF!,5,FALSE)</f>
        <v>#REF!</v>
      </c>
    </row>
    <row r="242" spans="1:15" ht="14.1" customHeight="1" x14ac:dyDescent="0.2">
      <c r="A242" s="60">
        <v>14</v>
      </c>
      <c r="B242" s="41">
        <v>11403</v>
      </c>
      <c r="C242" s="41" t="s">
        <v>1425</v>
      </c>
      <c r="D242" s="81" t="s">
        <v>1426</v>
      </c>
      <c r="E242" s="132" t="s">
        <v>16</v>
      </c>
      <c r="F242" s="133" t="s">
        <v>1045</v>
      </c>
      <c r="G242" s="118" t="s">
        <v>204</v>
      </c>
      <c r="H242" s="70" t="str">
        <f>VLOOKUP(B242,'[1]KLS 8 New'!$B$8:$P$566,15,FALSE)</f>
        <v/>
      </c>
      <c r="I242" s="71"/>
      <c r="J242" s="134"/>
      <c r="K242" s="115"/>
      <c r="N242" s="74" t="s">
        <v>973</v>
      </c>
      <c r="O242" s="74" t="e">
        <f>VLOOKUP(B242,#REF!,5,FALSE)</f>
        <v>#REF!</v>
      </c>
    </row>
    <row r="243" spans="1:15" ht="14.1" customHeight="1" x14ac:dyDescent="0.2">
      <c r="A243" s="60">
        <v>15</v>
      </c>
      <c r="B243" s="41">
        <v>11406</v>
      </c>
      <c r="C243" s="41" t="s">
        <v>1427</v>
      </c>
      <c r="D243" s="81" t="s">
        <v>1428</v>
      </c>
      <c r="E243" s="132" t="s">
        <v>16</v>
      </c>
      <c r="F243" s="133" t="s">
        <v>1187</v>
      </c>
      <c r="G243" s="118" t="s">
        <v>204</v>
      </c>
      <c r="H243" s="70" t="str">
        <f>VLOOKUP(B243,'[1]KLS 8 New'!$B$8:$P$566,15,FALSE)</f>
        <v>V</v>
      </c>
      <c r="I243" s="71"/>
      <c r="J243" s="134"/>
      <c r="K243" s="115"/>
      <c r="N243" s="74" t="s">
        <v>973</v>
      </c>
      <c r="O243" s="74" t="e">
        <f>VLOOKUP(B243,#REF!,5,FALSE)</f>
        <v>#REF!</v>
      </c>
    </row>
    <row r="244" spans="1:15" ht="14.1" customHeight="1" x14ac:dyDescent="0.2">
      <c r="A244" s="60">
        <v>16</v>
      </c>
      <c r="B244" s="41">
        <v>11568</v>
      </c>
      <c r="C244" s="144" t="s">
        <v>1429</v>
      </c>
      <c r="D244" s="81" t="s">
        <v>1430</v>
      </c>
      <c r="E244" s="132" t="s">
        <v>22</v>
      </c>
      <c r="F244" s="133" t="s">
        <v>827</v>
      </c>
      <c r="G244" s="118" t="s">
        <v>204</v>
      </c>
      <c r="H244" s="70" t="str">
        <f>VLOOKUP(B244,'[1]KLS 8 New'!$B$8:$P$566,15,FALSE)</f>
        <v>V</v>
      </c>
      <c r="I244" s="71"/>
      <c r="J244" s="134"/>
      <c r="K244" s="115"/>
      <c r="N244" s="74" t="s">
        <v>973</v>
      </c>
      <c r="O244" s="74" t="e">
        <f>VLOOKUP(B244,#REF!,5,FALSE)</f>
        <v>#REF!</v>
      </c>
    </row>
    <row r="245" spans="1:15" ht="14.1" customHeight="1" x14ac:dyDescent="0.2">
      <c r="A245" s="60">
        <v>17</v>
      </c>
      <c r="B245" s="41">
        <v>11407</v>
      </c>
      <c r="C245" s="41" t="s">
        <v>1431</v>
      </c>
      <c r="D245" s="81" t="s">
        <v>1432</v>
      </c>
      <c r="E245" s="132" t="s">
        <v>16</v>
      </c>
      <c r="F245" s="133" t="s">
        <v>1045</v>
      </c>
      <c r="G245" s="118" t="s">
        <v>204</v>
      </c>
      <c r="H245" s="70" t="str">
        <f>VLOOKUP(B245,'[1]KLS 8 New'!$B$8:$P$566,15,FALSE)</f>
        <v/>
      </c>
      <c r="I245" s="71"/>
      <c r="J245" s="134"/>
      <c r="K245" s="115"/>
      <c r="N245" s="74" t="s">
        <v>973</v>
      </c>
      <c r="O245" s="74" t="e">
        <f>VLOOKUP(B245,#REF!,5,FALSE)</f>
        <v>#REF!</v>
      </c>
    </row>
    <row r="246" spans="1:15" ht="14.1" customHeight="1" x14ac:dyDescent="0.2">
      <c r="A246" s="60">
        <v>18</v>
      </c>
      <c r="B246" s="41">
        <v>11487</v>
      </c>
      <c r="C246" s="41" t="s">
        <v>1433</v>
      </c>
      <c r="D246" s="81" t="s">
        <v>1434</v>
      </c>
      <c r="E246" s="132" t="s">
        <v>22</v>
      </c>
      <c r="F246" s="133" t="s">
        <v>901</v>
      </c>
      <c r="G246" s="118" t="s">
        <v>204</v>
      </c>
      <c r="H246" s="70" t="str">
        <f>VLOOKUP(B246,'[1]KLS 8 New'!$B$8:$P$566,15,FALSE)</f>
        <v>V</v>
      </c>
      <c r="I246" s="71"/>
      <c r="J246" s="134"/>
      <c r="K246" s="115"/>
      <c r="N246" s="74" t="s">
        <v>973</v>
      </c>
      <c r="O246" s="74" t="e">
        <f>VLOOKUP(B246,#REF!,5,FALSE)</f>
        <v>#REF!</v>
      </c>
    </row>
    <row r="247" spans="1:15" ht="14.1" customHeight="1" x14ac:dyDescent="0.2">
      <c r="A247" s="60">
        <v>19</v>
      </c>
      <c r="B247" s="41">
        <v>11377</v>
      </c>
      <c r="C247" s="41" t="s">
        <v>1435</v>
      </c>
      <c r="D247" s="81" t="s">
        <v>1436</v>
      </c>
      <c r="E247" s="132" t="s">
        <v>22</v>
      </c>
      <c r="F247" s="133" t="s">
        <v>1117</v>
      </c>
      <c r="G247" s="118" t="s">
        <v>204</v>
      </c>
      <c r="H247" s="70" t="str">
        <f>VLOOKUP(B247,'[1]KLS 8 New'!$B$8:$P$566,15,FALSE)</f>
        <v>V</v>
      </c>
      <c r="I247" s="71"/>
      <c r="J247" s="134"/>
      <c r="K247" s="115"/>
      <c r="N247" s="74" t="s">
        <v>973</v>
      </c>
      <c r="O247" s="74" t="e">
        <f>VLOOKUP(B247,#REF!,5,FALSE)</f>
        <v>#REF!</v>
      </c>
    </row>
    <row r="248" spans="1:15" ht="14.1" customHeight="1" x14ac:dyDescent="0.2">
      <c r="A248" s="60">
        <v>20</v>
      </c>
      <c r="B248" s="41">
        <v>11488</v>
      </c>
      <c r="C248" s="41" t="s">
        <v>1437</v>
      </c>
      <c r="D248" s="81" t="s">
        <v>1438</v>
      </c>
      <c r="E248" s="132" t="s">
        <v>22</v>
      </c>
      <c r="F248" s="133" t="s">
        <v>1189</v>
      </c>
      <c r="G248" s="118" t="s">
        <v>204</v>
      </c>
      <c r="H248" s="70" t="str">
        <f>VLOOKUP(B248,'[1]KLS 8 New'!$B$8:$P$566,15,FALSE)</f>
        <v>V</v>
      </c>
      <c r="I248" s="71"/>
      <c r="J248" s="134"/>
      <c r="K248" s="115"/>
      <c r="N248" s="74" t="s">
        <v>973</v>
      </c>
      <c r="O248" s="74" t="e">
        <f>VLOOKUP(B248,#REF!,5,FALSE)</f>
        <v>#REF!</v>
      </c>
    </row>
    <row r="249" spans="1:15" ht="14.1" customHeight="1" x14ac:dyDescent="0.2">
      <c r="A249" s="60">
        <v>21</v>
      </c>
      <c r="B249" s="41">
        <v>11490</v>
      </c>
      <c r="C249" s="41" t="s">
        <v>1439</v>
      </c>
      <c r="D249" s="81" t="s">
        <v>1440</v>
      </c>
      <c r="E249" s="132" t="s">
        <v>22</v>
      </c>
      <c r="F249" s="133" t="s">
        <v>739</v>
      </c>
      <c r="G249" s="118" t="s">
        <v>204</v>
      </c>
      <c r="H249" s="70" t="str">
        <f>VLOOKUP(B249,'[1]KLS 8 New'!$B$8:$P$566,15,FALSE)</f>
        <v>V</v>
      </c>
      <c r="I249" s="71"/>
      <c r="J249" s="134"/>
      <c r="K249" s="115"/>
      <c r="N249" s="74" t="s">
        <v>973</v>
      </c>
      <c r="O249" s="74" t="e">
        <f>VLOOKUP(B249,#REF!,5,FALSE)</f>
        <v>#REF!</v>
      </c>
    </row>
    <row r="250" spans="1:15" ht="14.1" customHeight="1" x14ac:dyDescent="0.2">
      <c r="A250" s="60">
        <v>22</v>
      </c>
      <c r="B250" s="41">
        <v>11320</v>
      </c>
      <c r="C250" s="41" t="s">
        <v>1441</v>
      </c>
      <c r="D250" s="81" t="s">
        <v>1442</v>
      </c>
      <c r="E250" s="132" t="s">
        <v>16</v>
      </c>
      <c r="F250" s="133" t="s">
        <v>1117</v>
      </c>
      <c r="G250" s="118" t="s">
        <v>204</v>
      </c>
      <c r="H250" s="70" t="str">
        <f>VLOOKUP(B250,'[1]KLS 8 New'!$B$8:$P$566,15,FALSE)</f>
        <v>V</v>
      </c>
      <c r="I250" s="71"/>
      <c r="J250" s="134"/>
      <c r="K250" s="115"/>
      <c r="N250" s="74" t="s">
        <v>973</v>
      </c>
      <c r="O250" s="74" t="e">
        <f>VLOOKUP(B250,#REF!,5,FALSE)</f>
        <v>#REF!</v>
      </c>
    </row>
    <row r="251" spans="1:15" ht="14.1" customHeight="1" x14ac:dyDescent="0.2">
      <c r="A251" s="60">
        <v>23</v>
      </c>
      <c r="B251" s="41">
        <v>11415</v>
      </c>
      <c r="C251" s="41" t="s">
        <v>1443</v>
      </c>
      <c r="D251" s="81" t="s">
        <v>1444</v>
      </c>
      <c r="E251" s="132" t="s">
        <v>16</v>
      </c>
      <c r="F251" s="133" t="s">
        <v>1189</v>
      </c>
      <c r="G251" s="118" t="s">
        <v>204</v>
      </c>
      <c r="H251" s="70" t="str">
        <f>VLOOKUP(B251,'[1]KLS 8 New'!$B$8:$P$566,15,FALSE)</f>
        <v>V</v>
      </c>
      <c r="I251" s="71"/>
      <c r="J251" s="134"/>
      <c r="K251" s="115"/>
      <c r="N251" s="74" t="s">
        <v>973</v>
      </c>
      <c r="O251" s="74" t="e">
        <f>VLOOKUP(B251,#REF!,5,FALSE)</f>
        <v>#REF!</v>
      </c>
    </row>
    <row r="252" spans="1:15" ht="14.1" customHeight="1" x14ac:dyDescent="0.2">
      <c r="A252" s="60">
        <v>24</v>
      </c>
      <c r="B252" s="41">
        <v>11493</v>
      </c>
      <c r="C252" s="41" t="s">
        <v>1445</v>
      </c>
      <c r="D252" s="81" t="s">
        <v>1446</v>
      </c>
      <c r="E252" s="132" t="s">
        <v>22</v>
      </c>
      <c r="F252" s="133" t="s">
        <v>1045</v>
      </c>
      <c r="G252" s="118" t="s">
        <v>204</v>
      </c>
      <c r="H252" s="70" t="str">
        <f>VLOOKUP(B252,'[1]KLS 8 New'!$B$8:$P$566,15,FALSE)</f>
        <v>V</v>
      </c>
      <c r="I252" s="71"/>
      <c r="J252" s="134"/>
      <c r="K252" s="115"/>
      <c r="N252" s="74" t="s">
        <v>973</v>
      </c>
      <c r="O252" s="74" t="e">
        <f>VLOOKUP(B252,#REF!,5,FALSE)</f>
        <v>#REF!</v>
      </c>
    </row>
    <row r="253" spans="1:15" ht="14.1" customHeight="1" x14ac:dyDescent="0.2">
      <c r="A253" s="60">
        <v>25</v>
      </c>
      <c r="B253" s="41">
        <v>11555</v>
      </c>
      <c r="C253" s="41" t="s">
        <v>1447</v>
      </c>
      <c r="D253" s="81" t="s">
        <v>1448</v>
      </c>
      <c r="E253" s="132" t="s">
        <v>22</v>
      </c>
      <c r="F253" s="133" t="s">
        <v>827</v>
      </c>
      <c r="G253" s="118" t="s">
        <v>204</v>
      </c>
      <c r="H253" s="70" t="str">
        <f>VLOOKUP(B253,'[1]KLS 8 New'!$B$8:$P$566,15,FALSE)</f>
        <v>V</v>
      </c>
      <c r="I253" s="71"/>
      <c r="J253" s="134"/>
      <c r="K253" s="115"/>
      <c r="N253" s="74" t="s">
        <v>973</v>
      </c>
      <c r="O253" s="74" t="e">
        <f>VLOOKUP(B253,#REF!,5,FALSE)</f>
        <v>#REF!</v>
      </c>
    </row>
    <row r="254" spans="1:15" ht="14.1" customHeight="1" x14ac:dyDescent="0.2">
      <c r="A254" s="60">
        <v>26</v>
      </c>
      <c r="B254" s="41">
        <v>11556</v>
      </c>
      <c r="C254" s="41" t="s">
        <v>1449</v>
      </c>
      <c r="D254" s="81" t="s">
        <v>1450</v>
      </c>
      <c r="E254" s="132" t="s">
        <v>16</v>
      </c>
      <c r="F254" s="134" t="s">
        <v>1189</v>
      </c>
      <c r="G254" s="118" t="s">
        <v>204</v>
      </c>
      <c r="H254" s="70" t="str">
        <f>VLOOKUP(B254,'[1]KLS 8 New'!$B$8:$P$566,15,FALSE)</f>
        <v>V</v>
      </c>
      <c r="I254" s="71"/>
      <c r="J254" s="134"/>
      <c r="K254" s="115"/>
      <c r="N254" s="74" t="s">
        <v>973</v>
      </c>
      <c r="O254" s="74" t="e">
        <f>VLOOKUP(B254,#REF!,5,FALSE)</f>
        <v>#REF!</v>
      </c>
    </row>
    <row r="255" spans="1:15" ht="14.1" customHeight="1" x14ac:dyDescent="0.2">
      <c r="A255" s="60">
        <v>27</v>
      </c>
      <c r="B255" s="41">
        <v>11557</v>
      </c>
      <c r="C255" s="41" t="s">
        <v>1451</v>
      </c>
      <c r="D255" s="81" t="s">
        <v>1452</v>
      </c>
      <c r="E255" s="132" t="s">
        <v>22</v>
      </c>
      <c r="F255" s="133" t="s">
        <v>739</v>
      </c>
      <c r="G255" s="118" t="s">
        <v>204</v>
      </c>
      <c r="H255" s="70" t="str">
        <f>VLOOKUP(B255,'[1]KLS 8 New'!$B$8:$P$566,15,FALSE)</f>
        <v/>
      </c>
      <c r="I255" s="71"/>
      <c r="J255" s="134"/>
      <c r="K255" s="115"/>
      <c r="N255" s="74" t="s">
        <v>973</v>
      </c>
      <c r="O255" s="74" t="e">
        <f>VLOOKUP(B255,#REF!,5,FALSE)</f>
        <v>#REF!</v>
      </c>
    </row>
    <row r="256" spans="1:15" ht="14.1" customHeight="1" x14ac:dyDescent="0.2">
      <c r="A256" s="60">
        <v>28</v>
      </c>
      <c r="B256" s="41">
        <v>11425</v>
      </c>
      <c r="C256" s="41" t="s">
        <v>1453</v>
      </c>
      <c r="D256" s="81" t="s">
        <v>1454</v>
      </c>
      <c r="E256" s="132" t="s">
        <v>16</v>
      </c>
      <c r="F256" s="133" t="s">
        <v>739</v>
      </c>
      <c r="G256" s="118" t="s">
        <v>204</v>
      </c>
      <c r="H256" s="70" t="str">
        <f>VLOOKUP(B256,'[1]KLS 8 New'!$B$8:$P$566,15,FALSE)</f>
        <v>V</v>
      </c>
      <c r="I256" s="71"/>
      <c r="J256" s="134"/>
      <c r="K256" s="115"/>
      <c r="N256" s="74" t="s">
        <v>973</v>
      </c>
      <c r="O256" s="74" t="e">
        <f>VLOOKUP(B256,#REF!,5,FALSE)</f>
        <v>#REF!</v>
      </c>
    </row>
    <row r="257" spans="1:15" ht="14.1" customHeight="1" x14ac:dyDescent="0.2">
      <c r="A257" s="60">
        <v>29</v>
      </c>
      <c r="B257" s="41">
        <v>11325</v>
      </c>
      <c r="C257" s="41" t="s">
        <v>1455</v>
      </c>
      <c r="D257" s="81" t="s">
        <v>1456</v>
      </c>
      <c r="E257" s="132" t="s">
        <v>22</v>
      </c>
      <c r="F257" s="133" t="s">
        <v>1045</v>
      </c>
      <c r="G257" s="118" t="s">
        <v>204</v>
      </c>
      <c r="H257" s="70" t="str">
        <f>VLOOKUP(B257,'[1]KLS 8 New'!$B$8:$P$566,15,FALSE)</f>
        <v>V</v>
      </c>
      <c r="I257" s="71"/>
      <c r="J257" s="134"/>
      <c r="K257" s="115"/>
      <c r="N257" s="74" t="s">
        <v>973</v>
      </c>
      <c r="O257" s="74" t="e">
        <f>VLOOKUP(B257,#REF!,5,FALSE)</f>
        <v>#REF!</v>
      </c>
    </row>
    <row r="258" spans="1:15" ht="14.1" customHeight="1" x14ac:dyDescent="0.2">
      <c r="A258" s="60">
        <v>30</v>
      </c>
      <c r="B258" s="41">
        <v>11530</v>
      </c>
      <c r="C258" s="41" t="s">
        <v>1457</v>
      </c>
      <c r="D258" s="81" t="s">
        <v>1458</v>
      </c>
      <c r="E258" s="132" t="s">
        <v>16</v>
      </c>
      <c r="F258" s="133" t="s">
        <v>1187</v>
      </c>
      <c r="G258" s="118" t="s">
        <v>204</v>
      </c>
      <c r="H258" s="70" t="str">
        <f>VLOOKUP(B258,'[1]KLS 8 New'!$B$8:$P$566,15,FALSE)</f>
        <v/>
      </c>
      <c r="I258" s="71"/>
      <c r="J258" s="134"/>
      <c r="K258" s="115"/>
      <c r="N258" s="74" t="s">
        <v>973</v>
      </c>
      <c r="O258" s="74" t="e">
        <f>VLOOKUP(B258,#REF!,5,FALSE)</f>
        <v>#REF!</v>
      </c>
    </row>
    <row r="259" spans="1:15" ht="14.1" customHeight="1" x14ac:dyDescent="0.2">
      <c r="A259" s="60">
        <v>31</v>
      </c>
      <c r="B259" s="41">
        <v>11498</v>
      </c>
      <c r="C259" s="41" t="s">
        <v>1459</v>
      </c>
      <c r="D259" s="81" t="s">
        <v>1460</v>
      </c>
      <c r="E259" s="132" t="s">
        <v>22</v>
      </c>
      <c r="F259" s="133" t="s">
        <v>1189</v>
      </c>
      <c r="G259" s="118" t="s">
        <v>204</v>
      </c>
      <c r="H259" s="70" t="str">
        <f>VLOOKUP(B259,'[1]KLS 8 New'!$B$8:$P$566,15,FALSE)</f>
        <v>V</v>
      </c>
      <c r="I259" s="71"/>
      <c r="J259" s="134"/>
      <c r="K259" s="115"/>
      <c r="N259" s="74" t="s">
        <v>973</v>
      </c>
      <c r="O259" s="74" t="e">
        <f>VLOOKUP(B259,#REF!,5,FALSE)</f>
        <v>#REF!</v>
      </c>
    </row>
    <row r="260" spans="1:15" ht="14.1" customHeight="1" x14ac:dyDescent="0.2">
      <c r="A260" s="60">
        <v>32</v>
      </c>
      <c r="B260" s="41">
        <v>11390</v>
      </c>
      <c r="C260" s="41" t="s">
        <v>1461</v>
      </c>
      <c r="D260" s="81" t="s">
        <v>1462</v>
      </c>
      <c r="E260" s="132" t="s">
        <v>16</v>
      </c>
      <c r="F260" s="133" t="s">
        <v>1117</v>
      </c>
      <c r="G260" s="118" t="s">
        <v>204</v>
      </c>
      <c r="H260" s="70" t="str">
        <f>VLOOKUP(B260,'[1]KLS 8 New'!$B$8:$P$566,15,FALSE)</f>
        <v>V</v>
      </c>
      <c r="I260" s="71"/>
      <c r="J260" s="134"/>
      <c r="K260" s="115"/>
      <c r="N260" s="74" t="s">
        <v>973</v>
      </c>
      <c r="O260" s="74" t="e">
        <f>VLOOKUP(B260,#REF!,5,FALSE)</f>
        <v>#REF!</v>
      </c>
    </row>
    <row r="261" spans="1:15" ht="14.1" customHeight="1" x14ac:dyDescent="0.2">
      <c r="A261" s="60">
        <v>33</v>
      </c>
      <c r="B261" s="41">
        <v>11499</v>
      </c>
      <c r="C261" s="41" t="s">
        <v>1463</v>
      </c>
      <c r="D261" s="81" t="s">
        <v>1464</v>
      </c>
      <c r="E261" s="132" t="s">
        <v>16</v>
      </c>
      <c r="F261" s="133" t="s">
        <v>827</v>
      </c>
      <c r="G261" s="118" t="s">
        <v>204</v>
      </c>
      <c r="H261" s="70" t="str">
        <f>VLOOKUP(B261,'[1]KLS 8 New'!$B$8:$P$566,15,FALSE)</f>
        <v>V</v>
      </c>
      <c r="I261" s="71"/>
      <c r="J261" s="134"/>
      <c r="K261" s="115"/>
      <c r="N261" s="74" t="s">
        <v>973</v>
      </c>
      <c r="O261" s="74" t="e">
        <f>VLOOKUP(B261,#REF!,5,FALSE)</f>
        <v>#REF!</v>
      </c>
    </row>
    <row r="262" spans="1:15" ht="14.1" customHeight="1" x14ac:dyDescent="0.2">
      <c r="A262" s="60">
        <v>34</v>
      </c>
      <c r="B262" s="41">
        <v>11787</v>
      </c>
      <c r="C262" s="41" t="s">
        <v>1752</v>
      </c>
      <c r="D262" s="81" t="s">
        <v>1753</v>
      </c>
      <c r="E262" s="132" t="s">
        <v>16</v>
      </c>
      <c r="F262" s="85" t="s">
        <v>1045</v>
      </c>
      <c r="G262" s="118" t="s">
        <v>204</v>
      </c>
      <c r="H262" s="70" t="str">
        <f>VLOOKUP(B262,'[1]KLS 8 New'!$B$8:$P$566,15,FALSE)</f>
        <v>V</v>
      </c>
      <c r="I262" s="71"/>
      <c r="J262" s="134"/>
      <c r="K262" s="115"/>
      <c r="N262" s="74" t="s">
        <v>973</v>
      </c>
      <c r="O262" s="74" t="e">
        <f>VLOOKUP(B262,#REF!,5,FALSE)</f>
        <v>#REF!</v>
      </c>
    </row>
    <row r="263" spans="1:15" ht="14.1" customHeight="1" x14ac:dyDescent="0.2">
      <c r="A263" s="60">
        <v>35</v>
      </c>
      <c r="B263" s="41"/>
      <c r="C263" s="41"/>
      <c r="D263" s="81"/>
      <c r="E263" s="132"/>
      <c r="F263" s="85"/>
      <c r="G263" s="118"/>
      <c r="H263" s="139"/>
      <c r="I263" s="82"/>
      <c r="J263" s="83"/>
      <c r="K263" s="115"/>
      <c r="N263" s="74" t="s">
        <v>973</v>
      </c>
      <c r="O263" s="74" t="e">
        <f>VLOOKUP(B263,#REF!,5,FALSE)</f>
        <v>#REF!</v>
      </c>
    </row>
    <row r="264" spans="1:15" ht="14.1" customHeight="1" x14ac:dyDescent="0.2">
      <c r="A264" s="60">
        <v>36</v>
      </c>
      <c r="B264" s="41"/>
      <c r="C264" s="41"/>
      <c r="D264" s="81"/>
      <c r="E264" s="132"/>
      <c r="F264" s="85"/>
      <c r="G264" s="85"/>
      <c r="H264" s="139"/>
      <c r="I264" s="139"/>
      <c r="J264" s="133"/>
      <c r="K264" s="115"/>
      <c r="N264" s="74" t="s">
        <v>973</v>
      </c>
      <c r="O264" s="74" t="e">
        <f>VLOOKUP(B264,#REF!,5,FALSE)</f>
        <v>#REF!</v>
      </c>
    </row>
    <row r="265" spans="1:15" ht="14.1" customHeight="1" x14ac:dyDescent="0.2">
      <c r="A265" s="60">
        <v>37</v>
      </c>
      <c r="B265" s="41"/>
      <c r="C265" s="41"/>
      <c r="D265" s="81"/>
      <c r="E265" s="132"/>
      <c r="F265" s="85"/>
      <c r="G265" s="85"/>
      <c r="H265" s="139"/>
      <c r="I265" s="139"/>
      <c r="J265" s="133"/>
      <c r="K265" s="115"/>
      <c r="N265" s="74" t="s">
        <v>973</v>
      </c>
      <c r="O265" s="74" t="e">
        <f>VLOOKUP(B265,#REF!,5,FALSE)</f>
        <v>#REF!</v>
      </c>
    </row>
    <row r="266" spans="1:15" ht="14.1" customHeight="1" x14ac:dyDescent="0.2">
      <c r="A266" s="60">
        <v>38</v>
      </c>
      <c r="B266" s="41"/>
      <c r="C266" s="41"/>
      <c r="D266" s="81"/>
      <c r="E266" s="132"/>
      <c r="F266" s="85"/>
      <c r="G266" s="85"/>
      <c r="H266" s="139"/>
      <c r="I266" s="139"/>
      <c r="J266" s="133"/>
      <c r="K266" s="115"/>
      <c r="N266" s="74" t="s">
        <v>973</v>
      </c>
      <c r="O266" s="74" t="e">
        <f>VLOOKUP(B266,#REF!,5,FALSE)</f>
        <v>#REF!</v>
      </c>
    </row>
    <row r="267" spans="1:15" ht="14.1" customHeight="1" x14ac:dyDescent="0.2">
      <c r="A267" s="60">
        <v>39</v>
      </c>
      <c r="B267" s="41"/>
      <c r="C267" s="41"/>
      <c r="D267" s="81"/>
      <c r="E267" s="132"/>
      <c r="F267" s="85"/>
      <c r="G267" s="139"/>
      <c r="H267" s="139"/>
      <c r="I267" s="139"/>
      <c r="J267" s="133"/>
      <c r="K267" s="115"/>
      <c r="N267" s="74" t="s">
        <v>973</v>
      </c>
      <c r="O267" s="74" t="e">
        <f>VLOOKUP(B267,#REF!,5,FALSE)</f>
        <v>#REF!</v>
      </c>
    </row>
    <row r="268" spans="1:15" ht="14.1" customHeight="1" x14ac:dyDescent="0.2">
      <c r="A268" s="60">
        <v>40</v>
      </c>
      <c r="B268" s="41"/>
      <c r="C268" s="41"/>
      <c r="D268" s="81"/>
      <c r="E268" s="132"/>
      <c r="F268" s="85"/>
      <c r="G268" s="136"/>
      <c r="H268" s="136"/>
      <c r="I268" s="139"/>
      <c r="J268" s="133"/>
      <c r="K268" s="115"/>
      <c r="N268" s="74" t="s">
        <v>973</v>
      </c>
      <c r="O268" s="74" t="e">
        <f>VLOOKUP(B268,#REF!,5,FALSE)</f>
        <v>#REF!</v>
      </c>
    </row>
    <row r="269" spans="1:15" ht="14.1" customHeight="1" x14ac:dyDescent="0.2">
      <c r="A269" s="60"/>
      <c r="B269" s="116"/>
      <c r="C269" s="116"/>
      <c r="D269" s="44"/>
      <c r="E269" s="90"/>
      <c r="F269" s="139"/>
      <c r="G269" s="139"/>
      <c r="H269" s="137">
        <f>COUNTIF(H229:H262,"V")</f>
        <v>29</v>
      </c>
      <c r="I269" s="139"/>
      <c r="J269" s="133"/>
      <c r="K269" s="115"/>
      <c r="N269" s="74" t="s">
        <v>973</v>
      </c>
      <c r="O269" s="74" t="e">
        <f>VLOOKUP(B269,#REF!,5,FALSE)</f>
        <v>#REF!</v>
      </c>
    </row>
    <row r="270" spans="1:15" ht="14.1" customHeight="1" x14ac:dyDescent="0.2">
      <c r="A270" s="60"/>
      <c r="B270" s="145"/>
      <c r="C270" s="145"/>
      <c r="D270" s="146"/>
      <c r="E270" s="147"/>
      <c r="F270" s="139"/>
      <c r="G270" s="139"/>
      <c r="H270" s="139"/>
      <c r="I270" s="139"/>
      <c r="J270" s="133"/>
      <c r="K270" s="115"/>
      <c r="N270" s="74" t="s">
        <v>973</v>
      </c>
      <c r="O270" s="74" t="e">
        <f>VLOOKUP(B270,#REF!,5,FALSE)</f>
        <v>#REF!</v>
      </c>
    </row>
    <row r="271" spans="1:15" ht="14.1" customHeight="1" x14ac:dyDescent="0.2">
      <c r="A271" s="60"/>
      <c r="B271" s="145"/>
      <c r="C271" s="145"/>
      <c r="D271" s="146"/>
      <c r="E271" s="147"/>
      <c r="F271" s="139"/>
      <c r="G271" s="139"/>
      <c r="H271" s="139"/>
      <c r="I271" s="139"/>
      <c r="J271" s="133"/>
      <c r="K271" s="115"/>
      <c r="N271" s="74" t="s">
        <v>973</v>
      </c>
      <c r="O271" s="74" t="e">
        <f>VLOOKUP(B271,#REF!,5,FALSE)</f>
        <v>#REF!</v>
      </c>
    </row>
    <row r="272" spans="1:15" ht="14.1" customHeight="1" x14ac:dyDescent="0.2">
      <c r="A272" s="60"/>
      <c r="B272" s="145"/>
      <c r="C272" s="145"/>
      <c r="D272" s="146"/>
      <c r="E272" s="147"/>
      <c r="F272" s="94"/>
      <c r="G272" s="94"/>
      <c r="H272" s="94"/>
      <c r="I272" s="94"/>
      <c r="J272" s="85"/>
      <c r="K272" s="85"/>
    </row>
    <row r="274" spans="2:11" x14ac:dyDescent="0.2">
      <c r="B274" s="95" t="s">
        <v>822</v>
      </c>
      <c r="C274" s="96">
        <f>COUNTIF(E229:E272,"L")</f>
        <v>17</v>
      </c>
      <c r="I274" s="97" t="s">
        <v>823</v>
      </c>
    </row>
    <row r="275" spans="2:11" x14ac:dyDescent="0.2">
      <c r="B275" s="95" t="s">
        <v>824</v>
      </c>
      <c r="C275" s="96">
        <f>COUNTIF(E229:E272,"P")</f>
        <v>17</v>
      </c>
      <c r="I275" s="97"/>
    </row>
    <row r="276" spans="2:11" x14ac:dyDescent="0.2">
      <c r="B276" s="95" t="s">
        <v>825</v>
      </c>
      <c r="C276" s="96">
        <f>SUM(C274:C275)</f>
        <v>34</v>
      </c>
      <c r="I276" s="97"/>
    </row>
    <row r="277" spans="2:11" x14ac:dyDescent="0.2">
      <c r="I277" s="97"/>
    </row>
    <row r="278" spans="2:11" x14ac:dyDescent="0.2">
      <c r="F278" s="98"/>
      <c r="G278" s="98"/>
      <c r="H278" s="98"/>
      <c r="I278" s="99" t="str">
        <f>VLOOKUP(B227,'[1]REKAP NEW'!$B$12:$F$40,5,FALSE)</f>
        <v>KI UMAR FARUQ, S.Pd</v>
      </c>
      <c r="J278" s="98"/>
      <c r="K278" s="98"/>
    </row>
    <row r="279" spans="2:11" x14ac:dyDescent="0.2">
      <c r="F279" s="98"/>
      <c r="G279" s="98"/>
      <c r="H279" s="98"/>
      <c r="I279" s="98"/>
      <c r="J279" s="98"/>
      <c r="K279" s="98"/>
    </row>
    <row r="280" spans="2:11" x14ac:dyDescent="0.2">
      <c r="F280" s="98"/>
      <c r="G280" s="98"/>
      <c r="H280" s="98"/>
      <c r="I280" s="98"/>
      <c r="J280" s="98"/>
      <c r="K280" s="98"/>
    </row>
    <row r="281" spans="2:11" x14ac:dyDescent="0.2">
      <c r="F281" s="98"/>
      <c r="G281" s="98"/>
      <c r="H281" s="98"/>
      <c r="I281" s="98"/>
      <c r="J281" s="98"/>
      <c r="K281" s="98"/>
    </row>
    <row r="282" spans="2:11" x14ac:dyDescent="0.2">
      <c r="F282" s="98"/>
      <c r="G282" s="98"/>
      <c r="H282" s="98"/>
      <c r="I282" s="98"/>
      <c r="J282" s="98"/>
      <c r="K282" s="98"/>
    </row>
    <row r="283" spans="2:11" x14ac:dyDescent="0.2">
      <c r="F283" s="98"/>
      <c r="G283" s="98"/>
      <c r="H283" s="98"/>
      <c r="I283" s="98"/>
      <c r="J283" s="98"/>
      <c r="K283" s="98"/>
    </row>
    <row r="284" spans="2:11" x14ac:dyDescent="0.2">
      <c r="F284" s="98"/>
      <c r="G284" s="98"/>
      <c r="H284" s="98"/>
      <c r="I284" s="98"/>
      <c r="J284" s="98"/>
      <c r="K284" s="98"/>
    </row>
    <row r="285" spans="2:11" x14ac:dyDescent="0.2">
      <c r="F285" s="98"/>
      <c r="G285" s="98"/>
      <c r="H285" s="98"/>
      <c r="I285" s="98"/>
      <c r="J285" s="98"/>
      <c r="K285" s="98"/>
    </row>
    <row r="286" spans="2:11" x14ac:dyDescent="0.2">
      <c r="F286" s="98"/>
      <c r="G286" s="98"/>
      <c r="H286" s="98"/>
      <c r="I286" s="98"/>
      <c r="J286" s="98"/>
      <c r="K286" s="98"/>
    </row>
    <row r="287" spans="2:11" x14ac:dyDescent="0.2">
      <c r="F287" s="98"/>
      <c r="G287" s="98"/>
      <c r="H287" s="98"/>
      <c r="I287" s="98"/>
      <c r="J287" s="98"/>
      <c r="K287" s="98"/>
    </row>
    <row r="288" spans="2:11" x14ac:dyDescent="0.2">
      <c r="F288" s="98"/>
      <c r="G288" s="98"/>
      <c r="H288" s="98"/>
      <c r="I288" s="98"/>
      <c r="J288" s="98"/>
      <c r="K288" s="98"/>
    </row>
    <row r="289" spans="1:15" x14ac:dyDescent="0.2">
      <c r="F289" s="98"/>
      <c r="G289" s="98"/>
      <c r="H289" s="98"/>
      <c r="I289" s="98"/>
      <c r="J289" s="98"/>
      <c r="K289" s="98"/>
    </row>
    <row r="290" spans="1:15" x14ac:dyDescent="0.2">
      <c r="F290" s="98"/>
      <c r="G290" s="98"/>
      <c r="H290" s="98"/>
      <c r="I290" s="98"/>
      <c r="J290" s="98"/>
      <c r="K290" s="98"/>
    </row>
    <row r="291" spans="1:15" x14ac:dyDescent="0.2">
      <c r="F291" s="98"/>
      <c r="G291" s="98"/>
      <c r="H291" s="98"/>
      <c r="I291" s="98"/>
      <c r="J291" s="98"/>
      <c r="K291" s="98"/>
    </row>
    <row r="292" spans="1:15" x14ac:dyDescent="0.2">
      <c r="F292" s="98"/>
      <c r="G292" s="98"/>
      <c r="H292" s="98"/>
      <c r="I292" s="98"/>
      <c r="J292" s="98"/>
      <c r="K292" s="98"/>
    </row>
    <row r="293" spans="1:15" x14ac:dyDescent="0.2">
      <c r="F293" s="98"/>
      <c r="G293" s="98"/>
      <c r="H293" s="98"/>
      <c r="I293" s="98"/>
      <c r="J293" s="98"/>
      <c r="K293" s="98"/>
    </row>
    <row r="294" spans="1:15" x14ac:dyDescent="0.2">
      <c r="F294" s="98"/>
      <c r="G294" s="98"/>
      <c r="H294" s="98"/>
      <c r="I294" s="98"/>
      <c r="J294" s="98"/>
      <c r="K294" s="98"/>
    </row>
    <row r="295" spans="1:15" x14ac:dyDescent="0.2">
      <c r="F295" s="98"/>
      <c r="G295" s="98"/>
      <c r="H295" s="98"/>
      <c r="I295" s="98"/>
      <c r="J295" s="98"/>
      <c r="K295" s="98"/>
    </row>
    <row r="296" spans="1:15" x14ac:dyDescent="0.2">
      <c r="F296" s="98"/>
      <c r="G296" s="98"/>
      <c r="H296" s="98"/>
      <c r="I296" s="98"/>
      <c r="J296" s="98"/>
      <c r="K296" s="98"/>
    </row>
    <row r="297" spans="1:15" ht="15.75" x14ac:dyDescent="0.25">
      <c r="A297" s="174" t="s">
        <v>736</v>
      </c>
      <c r="B297" s="174"/>
      <c r="C297" s="174"/>
      <c r="D297" s="174"/>
      <c r="E297" s="174"/>
      <c r="F297" s="174"/>
      <c r="G297" s="174"/>
      <c r="H297" s="174"/>
      <c r="I297" s="174"/>
      <c r="J297" s="174"/>
      <c r="K297" s="174"/>
    </row>
    <row r="298" spans="1:15" ht="15.75" x14ac:dyDescent="0.25">
      <c r="A298" s="175" t="s">
        <v>737</v>
      </c>
      <c r="B298" s="175"/>
      <c r="C298" s="175"/>
      <c r="D298" s="175"/>
      <c r="E298" s="175"/>
      <c r="F298" s="175"/>
      <c r="G298" s="175"/>
      <c r="H298" s="175"/>
      <c r="I298" s="175"/>
      <c r="J298" s="175"/>
      <c r="K298" s="175"/>
    </row>
    <row r="299" spans="1:15" ht="15.75" x14ac:dyDescent="0.25">
      <c r="A299" s="173" t="s">
        <v>1190</v>
      </c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</row>
    <row r="300" spans="1:15" x14ac:dyDescent="0.2">
      <c r="A300" s="57" t="s">
        <v>1465</v>
      </c>
    </row>
    <row r="301" spans="1:15" x14ac:dyDescent="0.2">
      <c r="B301" s="59" t="s">
        <v>1045</v>
      </c>
    </row>
    <row r="302" spans="1:15" ht="27" customHeight="1" x14ac:dyDescent="0.2">
      <c r="A302" s="60" t="s">
        <v>9</v>
      </c>
      <c r="B302" s="61" t="s">
        <v>6</v>
      </c>
      <c r="C302" s="61" t="s">
        <v>14</v>
      </c>
      <c r="D302" s="60" t="s">
        <v>740</v>
      </c>
      <c r="E302" s="60" t="s">
        <v>741</v>
      </c>
      <c r="F302" s="60"/>
      <c r="G302" s="60"/>
      <c r="H302" s="60"/>
      <c r="I302" s="60"/>
      <c r="J302" s="60"/>
      <c r="K302" s="60"/>
      <c r="N302" s="64" t="s">
        <v>743</v>
      </c>
      <c r="O302" s="65" t="s">
        <v>745</v>
      </c>
    </row>
    <row r="303" spans="1:15" ht="14.1" customHeight="1" x14ac:dyDescent="0.2">
      <c r="A303" s="60">
        <v>1</v>
      </c>
      <c r="B303" s="41">
        <v>11536</v>
      </c>
      <c r="C303" s="120" t="s">
        <v>1466</v>
      </c>
      <c r="D303" s="81" t="s">
        <v>1467</v>
      </c>
      <c r="E303" s="132" t="s">
        <v>16</v>
      </c>
      <c r="F303" s="133" t="s">
        <v>1117</v>
      </c>
      <c r="G303" s="118" t="s">
        <v>263</v>
      </c>
      <c r="H303" s="70" t="str">
        <f>VLOOKUP(B303,'[1]KLS 8 New'!$B$8:$P$566,15,FALSE)</f>
        <v>V</v>
      </c>
      <c r="I303" s="41"/>
      <c r="J303" s="134"/>
      <c r="K303" s="115"/>
      <c r="N303" s="74" t="s">
        <v>1045</v>
      </c>
      <c r="O303" s="74" t="e">
        <f>VLOOKUP(B303,#REF!,5,FALSE)</f>
        <v>#REF!</v>
      </c>
    </row>
    <row r="304" spans="1:15" ht="14.1" customHeight="1" x14ac:dyDescent="0.2">
      <c r="A304" s="60">
        <v>2</v>
      </c>
      <c r="B304" s="41">
        <v>11360</v>
      </c>
      <c r="C304" s="120" t="s">
        <v>1468</v>
      </c>
      <c r="D304" s="81" t="s">
        <v>1469</v>
      </c>
      <c r="E304" s="132" t="s">
        <v>16</v>
      </c>
      <c r="F304" s="133" t="s">
        <v>739</v>
      </c>
      <c r="G304" s="118" t="s">
        <v>263</v>
      </c>
      <c r="H304" s="70" t="str">
        <f>VLOOKUP(B304,'[1]KLS 8 New'!$B$8:$P$566,15,FALSE)</f>
        <v>V</v>
      </c>
      <c r="I304" s="71"/>
      <c r="J304" s="134"/>
      <c r="K304" s="115"/>
      <c r="N304" s="74" t="s">
        <v>1045</v>
      </c>
      <c r="O304" s="74" t="e">
        <f>VLOOKUP(B304,#REF!,5,FALSE)</f>
        <v>#REF!</v>
      </c>
    </row>
    <row r="305" spans="1:15" ht="14.1" customHeight="1" x14ac:dyDescent="0.2">
      <c r="A305" s="60">
        <v>3</v>
      </c>
      <c r="B305" s="41">
        <v>11537</v>
      </c>
      <c r="C305" s="120" t="s">
        <v>1470</v>
      </c>
      <c r="D305" s="81" t="s">
        <v>1471</v>
      </c>
      <c r="E305" s="132" t="s">
        <v>22</v>
      </c>
      <c r="F305" s="133" t="s">
        <v>827</v>
      </c>
      <c r="G305" s="118" t="s">
        <v>263</v>
      </c>
      <c r="H305" s="70" t="str">
        <f>VLOOKUP(B305,'[1]KLS 8 New'!$B$8:$P$566,15,FALSE)</f>
        <v>V</v>
      </c>
      <c r="I305" s="71"/>
      <c r="J305" s="134"/>
      <c r="K305" s="115"/>
      <c r="N305" s="74" t="s">
        <v>1045</v>
      </c>
      <c r="O305" s="74" t="e">
        <f>VLOOKUP(B305,#REF!,5,FALSE)</f>
        <v>#REF!</v>
      </c>
    </row>
    <row r="306" spans="1:15" ht="14.1" customHeight="1" x14ac:dyDescent="0.2">
      <c r="A306" s="60">
        <v>4</v>
      </c>
      <c r="B306" s="41">
        <v>11363</v>
      </c>
      <c r="C306" s="120" t="s">
        <v>1472</v>
      </c>
      <c r="D306" s="81" t="s">
        <v>1473</v>
      </c>
      <c r="E306" s="132" t="s">
        <v>16</v>
      </c>
      <c r="F306" s="133" t="s">
        <v>973</v>
      </c>
      <c r="G306" s="118" t="s">
        <v>263</v>
      </c>
      <c r="H306" s="70" t="str">
        <f>VLOOKUP(B306,'[1]KLS 8 New'!$B$8:$P$566,15,FALSE)</f>
        <v>V</v>
      </c>
      <c r="I306" s="71"/>
      <c r="J306" s="134"/>
      <c r="K306" s="115"/>
      <c r="N306" s="74" t="s">
        <v>1045</v>
      </c>
      <c r="O306" s="74" t="e">
        <f>VLOOKUP(B306,#REF!,5,FALSE)</f>
        <v>#REF!</v>
      </c>
    </row>
    <row r="307" spans="1:15" ht="14.1" customHeight="1" x14ac:dyDescent="0.2">
      <c r="A307" s="60">
        <v>5</v>
      </c>
      <c r="B307" s="41">
        <v>11434</v>
      </c>
      <c r="C307" s="120" t="s">
        <v>1474</v>
      </c>
      <c r="D307" s="81" t="s">
        <v>1475</v>
      </c>
      <c r="E307" s="132" t="s">
        <v>22</v>
      </c>
      <c r="F307" s="133" t="s">
        <v>901</v>
      </c>
      <c r="G307" s="118" t="s">
        <v>263</v>
      </c>
      <c r="H307" s="70" t="str">
        <f>VLOOKUP(B307,'[1]KLS 8 New'!$B$8:$P$566,15,FALSE)</f>
        <v>V</v>
      </c>
      <c r="I307" s="71"/>
      <c r="J307" s="134"/>
      <c r="K307" s="115"/>
      <c r="N307" s="74" t="s">
        <v>1045</v>
      </c>
      <c r="O307" s="74" t="e">
        <f>VLOOKUP(B307,#REF!,5,FALSE)</f>
        <v>#REF!</v>
      </c>
    </row>
    <row r="308" spans="1:15" ht="14.1" customHeight="1" x14ac:dyDescent="0.2">
      <c r="A308" s="60">
        <v>6</v>
      </c>
      <c r="B308" s="41">
        <v>11395</v>
      </c>
      <c r="C308" s="120" t="s">
        <v>1476</v>
      </c>
      <c r="D308" s="81" t="s">
        <v>1477</v>
      </c>
      <c r="E308" s="132" t="s">
        <v>22</v>
      </c>
      <c r="F308" s="133" t="s">
        <v>1189</v>
      </c>
      <c r="G308" s="118" t="s">
        <v>263</v>
      </c>
      <c r="H308" s="70" t="str">
        <f>VLOOKUP(B308,'[1]KLS 8 New'!$B$8:$P$566,15,FALSE)</f>
        <v>V</v>
      </c>
      <c r="I308" s="71"/>
      <c r="J308" s="134"/>
      <c r="K308" s="115"/>
      <c r="N308" s="74" t="s">
        <v>1045</v>
      </c>
      <c r="O308" s="74" t="e">
        <f>VLOOKUP(B308,#REF!,5,FALSE)</f>
        <v>#REF!</v>
      </c>
    </row>
    <row r="309" spans="1:15" ht="14.1" customHeight="1" x14ac:dyDescent="0.2">
      <c r="A309" s="60">
        <v>7</v>
      </c>
      <c r="B309" s="41">
        <v>11474</v>
      </c>
      <c r="C309" s="120" t="s">
        <v>1478</v>
      </c>
      <c r="D309" s="81" t="s">
        <v>1479</v>
      </c>
      <c r="E309" s="132" t="s">
        <v>22</v>
      </c>
      <c r="F309" s="133" t="s">
        <v>1187</v>
      </c>
      <c r="G309" s="118" t="s">
        <v>263</v>
      </c>
      <c r="H309" s="70" t="str">
        <f>VLOOKUP(B309,'[1]KLS 8 New'!$B$8:$P$566,15,FALSE)</f>
        <v>V</v>
      </c>
      <c r="I309" s="71"/>
      <c r="J309" s="134"/>
      <c r="K309" s="115"/>
      <c r="N309" s="74" t="s">
        <v>1045</v>
      </c>
      <c r="O309" s="74" t="e">
        <f>VLOOKUP(B309,#REF!,5,FALSE)</f>
        <v>#REF!</v>
      </c>
    </row>
    <row r="310" spans="1:15" ht="14.1" customHeight="1" x14ac:dyDescent="0.2">
      <c r="A310" s="60">
        <v>8</v>
      </c>
      <c r="B310" s="41">
        <v>11543</v>
      </c>
      <c r="C310" s="120" t="s">
        <v>1480</v>
      </c>
      <c r="D310" s="81" t="s">
        <v>1481</v>
      </c>
      <c r="E310" s="132" t="s">
        <v>16</v>
      </c>
      <c r="F310" s="133" t="s">
        <v>827</v>
      </c>
      <c r="G310" s="118" t="s">
        <v>263</v>
      </c>
      <c r="H310" s="70" t="str">
        <f>VLOOKUP(B310,'[1]KLS 8 New'!$B$8:$P$566,15,FALSE)</f>
        <v>V</v>
      </c>
      <c r="I310" s="71"/>
      <c r="J310" s="134"/>
      <c r="K310" s="115"/>
      <c r="N310" s="74" t="s">
        <v>1045</v>
      </c>
      <c r="O310" s="74" t="e">
        <f>VLOOKUP(B310,#REF!,5,FALSE)</f>
        <v>#REF!</v>
      </c>
    </row>
    <row r="311" spans="1:15" ht="14.1" customHeight="1" x14ac:dyDescent="0.2">
      <c r="A311" s="60">
        <v>9</v>
      </c>
      <c r="B311" s="41">
        <v>11476</v>
      </c>
      <c r="C311" s="120" t="s">
        <v>1482</v>
      </c>
      <c r="D311" s="81" t="s">
        <v>1483</v>
      </c>
      <c r="E311" s="132" t="s">
        <v>16</v>
      </c>
      <c r="F311" s="133" t="s">
        <v>901</v>
      </c>
      <c r="G311" s="118" t="s">
        <v>263</v>
      </c>
      <c r="H311" s="70" t="str">
        <f>VLOOKUP(B311,'[1]KLS 8 New'!$B$8:$P$566,15,FALSE)</f>
        <v>V</v>
      </c>
      <c r="I311" s="71"/>
      <c r="J311" s="134"/>
      <c r="K311" s="115"/>
      <c r="N311" s="74" t="s">
        <v>1045</v>
      </c>
      <c r="O311" s="74" t="e">
        <f>VLOOKUP(B311,#REF!,5,FALSE)</f>
        <v>#REF!</v>
      </c>
    </row>
    <row r="312" spans="1:15" ht="14.1" customHeight="1" x14ac:dyDescent="0.2">
      <c r="A312" s="60">
        <v>10</v>
      </c>
      <c r="B312" s="41">
        <v>11304</v>
      </c>
      <c r="C312" s="120" t="s">
        <v>1484</v>
      </c>
      <c r="D312" s="81" t="s">
        <v>1485</v>
      </c>
      <c r="E312" s="132" t="s">
        <v>22</v>
      </c>
      <c r="F312" s="133" t="s">
        <v>973</v>
      </c>
      <c r="G312" s="118" t="s">
        <v>263</v>
      </c>
      <c r="H312" s="70" t="str">
        <f>VLOOKUP(B312,'[1]KLS 8 New'!$B$8:$P$566,15,FALSE)</f>
        <v>V</v>
      </c>
      <c r="I312" s="71"/>
      <c r="J312" s="134"/>
      <c r="K312" s="115"/>
      <c r="N312" s="74" t="s">
        <v>1045</v>
      </c>
      <c r="O312" s="74" t="e">
        <f>VLOOKUP(B312,#REF!,5,FALSE)</f>
        <v>#REF!</v>
      </c>
    </row>
    <row r="313" spans="1:15" ht="15" customHeight="1" x14ac:dyDescent="0.2">
      <c r="A313" s="60">
        <v>11</v>
      </c>
      <c r="B313" s="41">
        <v>11566</v>
      </c>
      <c r="C313" s="120" t="s">
        <v>1486</v>
      </c>
      <c r="D313" s="81" t="s">
        <v>1487</v>
      </c>
      <c r="E313" s="132" t="s">
        <v>22</v>
      </c>
      <c r="F313" s="133" t="s">
        <v>1117</v>
      </c>
      <c r="G313" s="118" t="s">
        <v>263</v>
      </c>
      <c r="H313" s="70" t="str">
        <f>VLOOKUP(B313,'[1]KLS 8 New'!$B$8:$P$566,15,FALSE)</f>
        <v>V</v>
      </c>
      <c r="I313" s="71"/>
      <c r="J313" s="134"/>
      <c r="K313" s="115"/>
      <c r="N313" s="74" t="s">
        <v>1045</v>
      </c>
      <c r="O313" s="74" t="e">
        <f>VLOOKUP(B313,#REF!,5,FALSE)</f>
        <v>#REF!</v>
      </c>
    </row>
    <row r="314" spans="1:15" ht="14.1" customHeight="1" x14ac:dyDescent="0.2">
      <c r="A314" s="60">
        <v>12</v>
      </c>
      <c r="B314" s="41">
        <v>11507</v>
      </c>
      <c r="C314" s="120" t="s">
        <v>1488</v>
      </c>
      <c r="D314" s="81" t="s">
        <v>1489</v>
      </c>
      <c r="E314" s="132" t="s">
        <v>22</v>
      </c>
      <c r="F314" s="133" t="s">
        <v>1189</v>
      </c>
      <c r="G314" s="118" t="s">
        <v>263</v>
      </c>
      <c r="H314" s="70" t="str">
        <f>VLOOKUP(B314,'[1]KLS 8 New'!$B$8:$P$566,15,FALSE)</f>
        <v>V</v>
      </c>
      <c r="I314" s="71"/>
      <c r="J314" s="134"/>
      <c r="K314" s="115"/>
      <c r="N314" s="74" t="s">
        <v>1045</v>
      </c>
      <c r="O314" s="74" t="e">
        <f>VLOOKUP(B314,#REF!,5,FALSE)</f>
        <v>#REF!</v>
      </c>
    </row>
    <row r="315" spans="1:15" ht="14.1" customHeight="1" x14ac:dyDescent="0.2">
      <c r="A315" s="60">
        <v>13</v>
      </c>
      <c r="B315" s="41">
        <v>11439</v>
      </c>
      <c r="C315" s="120" t="s">
        <v>1490</v>
      </c>
      <c r="D315" s="81" t="s">
        <v>1491</v>
      </c>
      <c r="E315" s="132" t="s">
        <v>16</v>
      </c>
      <c r="F315" s="133" t="s">
        <v>1187</v>
      </c>
      <c r="G315" s="118" t="s">
        <v>263</v>
      </c>
      <c r="H315" s="70" t="str">
        <f>VLOOKUP(B315,'[1]KLS 8 New'!$B$8:$P$566,15,FALSE)</f>
        <v>V</v>
      </c>
      <c r="I315" s="71"/>
      <c r="J315" s="134"/>
      <c r="K315" s="115"/>
      <c r="N315" s="74" t="s">
        <v>1045</v>
      </c>
      <c r="O315" s="74" t="e">
        <f>VLOOKUP(B315,#REF!,5,FALSE)</f>
        <v>#REF!</v>
      </c>
    </row>
    <row r="316" spans="1:15" ht="14.1" customHeight="1" x14ac:dyDescent="0.2">
      <c r="A316" s="60">
        <v>14</v>
      </c>
      <c r="B316" s="41">
        <v>11545</v>
      </c>
      <c r="C316" s="120" t="s">
        <v>1492</v>
      </c>
      <c r="D316" s="81" t="s">
        <v>1493</v>
      </c>
      <c r="E316" s="132" t="s">
        <v>16</v>
      </c>
      <c r="F316" s="133" t="s">
        <v>739</v>
      </c>
      <c r="G316" s="118" t="s">
        <v>263</v>
      </c>
      <c r="H316" s="70" t="str">
        <f>VLOOKUP(B316,'[1]KLS 8 New'!$B$8:$P$566,15,FALSE)</f>
        <v>V</v>
      </c>
      <c r="I316" s="71"/>
      <c r="J316" s="134"/>
      <c r="K316" s="115"/>
      <c r="N316" s="74" t="s">
        <v>1045</v>
      </c>
      <c r="O316" s="74" t="e">
        <f>VLOOKUP(B316,#REF!,5,FALSE)</f>
        <v>#REF!</v>
      </c>
    </row>
    <row r="317" spans="1:15" ht="14.1" customHeight="1" x14ac:dyDescent="0.2">
      <c r="A317" s="60">
        <v>15</v>
      </c>
      <c r="B317" s="41">
        <v>11342</v>
      </c>
      <c r="C317" s="120" t="s">
        <v>1494</v>
      </c>
      <c r="D317" s="81" t="s">
        <v>1495</v>
      </c>
      <c r="E317" s="132" t="s">
        <v>16</v>
      </c>
      <c r="F317" s="133" t="s">
        <v>973</v>
      </c>
      <c r="G317" s="118" t="s">
        <v>263</v>
      </c>
      <c r="H317" s="70" t="str">
        <f>VLOOKUP(B317,'[1]KLS 8 New'!$B$8:$P$566,15,FALSE)</f>
        <v>V</v>
      </c>
      <c r="I317" s="41"/>
      <c r="J317" s="134"/>
      <c r="K317" s="115"/>
      <c r="N317" s="74" t="s">
        <v>1045</v>
      </c>
      <c r="O317" s="74" t="e">
        <f>VLOOKUP(B317,#REF!,5,FALSE)</f>
        <v>#REF!</v>
      </c>
    </row>
    <row r="318" spans="1:15" ht="14.1" customHeight="1" x14ac:dyDescent="0.2">
      <c r="A318" s="60">
        <v>16</v>
      </c>
      <c r="B318" s="41">
        <v>11485</v>
      </c>
      <c r="C318" s="41" t="s">
        <v>1496</v>
      </c>
      <c r="D318" s="81" t="s">
        <v>1497</v>
      </c>
      <c r="E318" s="132" t="s">
        <v>16</v>
      </c>
      <c r="F318" s="133" t="s">
        <v>827</v>
      </c>
      <c r="G318" s="118" t="s">
        <v>263</v>
      </c>
      <c r="H318" s="70" t="str">
        <f>VLOOKUP(B318,'[1]KLS 8 New'!$B$8:$P$566,15,FALSE)</f>
        <v/>
      </c>
      <c r="I318" s="71"/>
      <c r="J318" s="134"/>
      <c r="K318" s="115"/>
      <c r="N318" s="74" t="s">
        <v>1045</v>
      </c>
      <c r="O318" s="74" t="e">
        <f>VLOOKUP(B318,#REF!,5,FALSE)</f>
        <v>#REF!</v>
      </c>
    </row>
    <row r="319" spans="1:15" ht="14.1" customHeight="1" x14ac:dyDescent="0.2">
      <c r="A319" s="60">
        <v>17</v>
      </c>
      <c r="B319" s="41">
        <v>11343</v>
      </c>
      <c r="C319" s="120" t="s">
        <v>1498</v>
      </c>
      <c r="D319" s="81" t="s">
        <v>1499</v>
      </c>
      <c r="E319" s="132" t="s">
        <v>22</v>
      </c>
      <c r="F319" s="133" t="s">
        <v>1187</v>
      </c>
      <c r="G319" s="118" t="s">
        <v>263</v>
      </c>
      <c r="H319" s="70" t="str">
        <f>VLOOKUP(B319,'[1]KLS 8 New'!$B$8:$P$566,15,FALSE)</f>
        <v>V</v>
      </c>
      <c r="I319" s="71"/>
      <c r="J319" s="134"/>
      <c r="K319" s="115"/>
      <c r="N319" s="74" t="s">
        <v>1045</v>
      </c>
      <c r="O319" s="74" t="e">
        <f>VLOOKUP(B319,#REF!,5,FALSE)</f>
        <v>#REF!</v>
      </c>
    </row>
    <row r="320" spans="1:15" ht="14.1" customHeight="1" x14ac:dyDescent="0.2">
      <c r="A320" s="60">
        <v>18</v>
      </c>
      <c r="B320" s="41">
        <v>11449</v>
      </c>
      <c r="C320" s="120" t="s">
        <v>1500</v>
      </c>
      <c r="D320" s="81" t="s">
        <v>1501</v>
      </c>
      <c r="E320" s="132" t="s">
        <v>22</v>
      </c>
      <c r="F320" s="133" t="s">
        <v>901</v>
      </c>
      <c r="G320" s="118" t="s">
        <v>263</v>
      </c>
      <c r="H320" s="70" t="str">
        <f>VLOOKUP(B320,'[1]KLS 8 New'!$B$8:$P$566,15,FALSE)</f>
        <v/>
      </c>
      <c r="I320" s="71"/>
      <c r="J320" s="134"/>
      <c r="K320" s="115"/>
      <c r="N320" s="74" t="s">
        <v>1045</v>
      </c>
      <c r="O320" s="74" t="e">
        <f>VLOOKUP(B320,#REF!,5,FALSE)</f>
        <v>#REF!</v>
      </c>
    </row>
    <row r="321" spans="1:15" ht="14.1" customHeight="1" x14ac:dyDescent="0.2">
      <c r="A321" s="60">
        <v>19</v>
      </c>
      <c r="B321" s="41">
        <v>11450</v>
      </c>
      <c r="C321" s="120" t="s">
        <v>1502</v>
      </c>
      <c r="D321" s="81" t="s">
        <v>1503</v>
      </c>
      <c r="E321" s="132" t="s">
        <v>22</v>
      </c>
      <c r="F321" s="133" t="s">
        <v>1189</v>
      </c>
      <c r="G321" s="118" t="s">
        <v>263</v>
      </c>
      <c r="H321" s="70" t="str">
        <f>VLOOKUP(B321,'[1]KLS 8 New'!$B$8:$P$566,15,FALSE)</f>
        <v>V</v>
      </c>
      <c r="I321" s="71"/>
      <c r="J321" s="134"/>
      <c r="K321" s="115"/>
      <c r="N321" s="74" t="s">
        <v>1045</v>
      </c>
      <c r="O321" s="74" t="e">
        <f>VLOOKUP(B321,#REF!,5,FALSE)</f>
        <v>#REF!</v>
      </c>
    </row>
    <row r="322" spans="1:15" ht="14.1" customHeight="1" x14ac:dyDescent="0.2">
      <c r="A322" s="60">
        <v>20</v>
      </c>
      <c r="B322" s="41">
        <v>11312</v>
      </c>
      <c r="C322" s="120" t="s">
        <v>1504</v>
      </c>
      <c r="D322" s="81" t="s">
        <v>1505</v>
      </c>
      <c r="E322" s="132" t="s">
        <v>22</v>
      </c>
      <c r="F322" s="133" t="s">
        <v>1117</v>
      </c>
      <c r="G322" s="118" t="s">
        <v>263</v>
      </c>
      <c r="H322" s="70" t="str">
        <f>VLOOKUP(B322,'[1]KLS 8 New'!$B$8:$P$566,15,FALSE)</f>
        <v>V</v>
      </c>
      <c r="I322" s="71"/>
      <c r="J322" s="134"/>
      <c r="K322" s="115"/>
      <c r="N322" s="74" t="s">
        <v>1045</v>
      </c>
      <c r="O322" s="74" t="e">
        <f>VLOOKUP(B322,#REF!,5,FALSE)</f>
        <v>#REF!</v>
      </c>
    </row>
    <row r="323" spans="1:15" ht="14.1" customHeight="1" x14ac:dyDescent="0.2">
      <c r="A323" s="60">
        <v>21</v>
      </c>
      <c r="B323" s="41">
        <v>11491</v>
      </c>
      <c r="C323" s="120" t="s">
        <v>1506</v>
      </c>
      <c r="D323" s="81" t="s">
        <v>1507</v>
      </c>
      <c r="E323" s="132" t="s">
        <v>22</v>
      </c>
      <c r="F323" s="133" t="s">
        <v>739</v>
      </c>
      <c r="G323" s="118" t="s">
        <v>263</v>
      </c>
      <c r="H323" s="70" t="str">
        <f>VLOOKUP(B323,'[1]KLS 8 New'!$B$8:$P$566,15,FALSE)</f>
        <v/>
      </c>
      <c r="I323" s="71"/>
      <c r="J323" s="134"/>
      <c r="K323" s="115"/>
      <c r="N323" s="74" t="s">
        <v>1045</v>
      </c>
      <c r="O323" s="74" t="e">
        <f>VLOOKUP(B323,#REF!,5,FALSE)</f>
        <v>#REF!</v>
      </c>
    </row>
    <row r="324" spans="1:15" ht="14.1" customHeight="1" x14ac:dyDescent="0.2">
      <c r="A324" s="60">
        <v>22</v>
      </c>
      <c r="B324" s="41">
        <v>11317</v>
      </c>
      <c r="C324" s="120" t="s">
        <v>1508</v>
      </c>
      <c r="D324" s="81" t="s">
        <v>1509</v>
      </c>
      <c r="E324" s="132" t="s">
        <v>22</v>
      </c>
      <c r="F324" s="133" t="s">
        <v>973</v>
      </c>
      <c r="G324" s="118" t="s">
        <v>263</v>
      </c>
      <c r="H324" s="70" t="str">
        <f>VLOOKUP(B324,'[1]KLS 8 New'!$B$8:$P$566,15,FALSE)</f>
        <v>V</v>
      </c>
      <c r="I324" s="71"/>
      <c r="J324" s="134"/>
      <c r="K324" s="115"/>
      <c r="N324" s="74" t="s">
        <v>1045</v>
      </c>
      <c r="O324" s="74" t="e">
        <f>VLOOKUP(B324,#REF!,5,FALSE)</f>
        <v>#REF!</v>
      </c>
    </row>
    <row r="325" spans="1:15" ht="14.1" customHeight="1" x14ac:dyDescent="0.2">
      <c r="A325" s="60">
        <v>23</v>
      </c>
      <c r="B325" s="41">
        <v>11414</v>
      </c>
      <c r="C325" s="120" t="s">
        <v>1510</v>
      </c>
      <c r="D325" s="81" t="s">
        <v>1511</v>
      </c>
      <c r="E325" s="132" t="s">
        <v>22</v>
      </c>
      <c r="F325" s="133" t="s">
        <v>1187</v>
      </c>
      <c r="G325" s="118" t="s">
        <v>263</v>
      </c>
      <c r="H325" s="70" t="str">
        <f>VLOOKUP(B325,'[1]KLS 8 New'!$B$8:$P$566,15,FALSE)</f>
        <v>V</v>
      </c>
      <c r="I325" s="71"/>
      <c r="J325" s="134"/>
      <c r="K325" s="115"/>
      <c r="N325" s="74" t="s">
        <v>1045</v>
      </c>
      <c r="O325" s="74" t="e">
        <f>VLOOKUP(B325,#REF!,5,FALSE)</f>
        <v>#REF!</v>
      </c>
    </row>
    <row r="326" spans="1:15" ht="14.1" customHeight="1" x14ac:dyDescent="0.2">
      <c r="A326" s="60">
        <v>24</v>
      </c>
      <c r="B326" s="41">
        <v>11521</v>
      </c>
      <c r="C326" s="120" t="s">
        <v>1512</v>
      </c>
      <c r="D326" s="81" t="s">
        <v>1513</v>
      </c>
      <c r="E326" s="132" t="s">
        <v>16</v>
      </c>
      <c r="F326" s="133" t="s">
        <v>1117</v>
      </c>
      <c r="G326" s="118" t="s">
        <v>263</v>
      </c>
      <c r="H326" s="70" t="str">
        <f>VLOOKUP(B326,'[1]KLS 8 New'!$B$8:$P$566,15,FALSE)</f>
        <v>V</v>
      </c>
      <c r="I326" s="71"/>
      <c r="J326" s="134"/>
      <c r="K326" s="115"/>
      <c r="N326" s="74" t="s">
        <v>1045</v>
      </c>
      <c r="O326" s="74" t="e">
        <f>VLOOKUP(B326,#REF!,5,FALSE)</f>
        <v>#REF!</v>
      </c>
    </row>
    <row r="327" spans="1:15" ht="14.1" customHeight="1" x14ac:dyDescent="0.2">
      <c r="A327" s="60">
        <v>25</v>
      </c>
      <c r="B327" s="41">
        <v>11383</v>
      </c>
      <c r="C327" s="41" t="s">
        <v>1514</v>
      </c>
      <c r="D327" s="81" t="s">
        <v>1515</v>
      </c>
      <c r="E327" s="132" t="s">
        <v>16</v>
      </c>
      <c r="F327" s="133" t="s">
        <v>1189</v>
      </c>
      <c r="G327" s="118" t="s">
        <v>263</v>
      </c>
      <c r="H327" s="70" t="str">
        <f>VLOOKUP(B327,'[1]KLS 8 New'!$B$8:$P$566,15,FALSE)</f>
        <v>V</v>
      </c>
      <c r="I327" s="71"/>
      <c r="J327" s="134"/>
      <c r="K327" s="115"/>
      <c r="N327" s="74" t="s">
        <v>1045</v>
      </c>
      <c r="O327" s="74" t="e">
        <f>VLOOKUP(B327,#REF!,5,FALSE)</f>
        <v>#REF!</v>
      </c>
    </row>
    <row r="328" spans="1:15" ht="14.1" customHeight="1" x14ac:dyDescent="0.2">
      <c r="A328" s="60">
        <v>26</v>
      </c>
      <c r="B328" s="41">
        <v>11417</v>
      </c>
      <c r="C328" s="120" t="s">
        <v>1516</v>
      </c>
      <c r="D328" s="81" t="s">
        <v>1517</v>
      </c>
      <c r="E328" s="132" t="s">
        <v>22</v>
      </c>
      <c r="F328" s="133" t="s">
        <v>901</v>
      </c>
      <c r="G328" s="118" t="s">
        <v>263</v>
      </c>
      <c r="H328" s="70" t="str">
        <f>VLOOKUP(B328,'[1]KLS 8 New'!$B$8:$P$566,15,FALSE)</f>
        <v>V</v>
      </c>
      <c r="I328" s="71"/>
      <c r="J328" s="134"/>
      <c r="K328" s="119"/>
      <c r="N328" s="74" t="s">
        <v>1045</v>
      </c>
      <c r="O328" s="74" t="e">
        <f>VLOOKUP(B328,#REF!,5,FALSE)</f>
        <v>#REF!</v>
      </c>
    </row>
    <row r="329" spans="1:15" ht="14.1" customHeight="1" x14ac:dyDescent="0.2">
      <c r="A329" s="60">
        <v>27</v>
      </c>
      <c r="B329" s="41">
        <v>11419</v>
      </c>
      <c r="C329" s="120" t="s">
        <v>1518</v>
      </c>
      <c r="D329" s="81" t="s">
        <v>1519</v>
      </c>
      <c r="E329" s="132" t="s">
        <v>16</v>
      </c>
      <c r="F329" s="133" t="s">
        <v>739</v>
      </c>
      <c r="G329" s="118" t="s">
        <v>263</v>
      </c>
      <c r="H329" s="70" t="str">
        <f>VLOOKUP(B329,'[1]KLS 8 New'!$B$8:$P$566,15,FALSE)</f>
        <v>V</v>
      </c>
      <c r="I329" s="71"/>
      <c r="J329" s="134"/>
      <c r="K329" s="115"/>
      <c r="N329" s="74" t="s">
        <v>1045</v>
      </c>
      <c r="O329" s="74" t="e">
        <f>VLOOKUP(B329,#REF!,5,FALSE)</f>
        <v>#REF!</v>
      </c>
    </row>
    <row r="330" spans="1:15" ht="14.1" customHeight="1" x14ac:dyDescent="0.2">
      <c r="A330" s="60">
        <v>28</v>
      </c>
      <c r="B330" s="41">
        <v>11421</v>
      </c>
      <c r="C330" s="120" t="s">
        <v>1520</v>
      </c>
      <c r="D330" s="81" t="s">
        <v>1521</v>
      </c>
      <c r="E330" s="132" t="s">
        <v>22</v>
      </c>
      <c r="F330" s="133" t="s">
        <v>827</v>
      </c>
      <c r="G330" s="118" t="s">
        <v>263</v>
      </c>
      <c r="H330" s="70" t="str">
        <f>VLOOKUP(B330,'[1]KLS 8 New'!$B$8:$P$566,15,FALSE)</f>
        <v>V</v>
      </c>
      <c r="I330" s="71"/>
      <c r="J330" s="134"/>
      <c r="K330" s="115"/>
      <c r="N330" s="74" t="s">
        <v>1045</v>
      </c>
      <c r="O330" s="74" t="e">
        <f>VLOOKUP(B330,#REF!,5,FALSE)</f>
        <v>#REF!</v>
      </c>
    </row>
    <row r="331" spans="1:15" ht="14.1" customHeight="1" x14ac:dyDescent="0.2">
      <c r="A331" s="60">
        <v>29</v>
      </c>
      <c r="B331" s="41">
        <v>11528</v>
      </c>
      <c r="C331" s="120" t="s">
        <v>1522</v>
      </c>
      <c r="D331" s="81" t="s">
        <v>1523</v>
      </c>
      <c r="E331" s="132" t="s">
        <v>16</v>
      </c>
      <c r="F331" s="133" t="s">
        <v>973</v>
      </c>
      <c r="G331" s="118" t="s">
        <v>263</v>
      </c>
      <c r="H331" s="70" t="str">
        <f>VLOOKUP(B331,'[1]KLS 8 New'!$B$8:$P$566,15,FALSE)</f>
        <v>V</v>
      </c>
      <c r="I331" s="71"/>
      <c r="J331" s="134"/>
      <c r="K331" s="115"/>
      <c r="N331" s="74" t="s">
        <v>1045</v>
      </c>
      <c r="O331" s="74" t="e">
        <f>VLOOKUP(B331,#REF!,5,FALSE)</f>
        <v>#REF!</v>
      </c>
    </row>
    <row r="332" spans="1:15" ht="14.1" customHeight="1" x14ac:dyDescent="0.2">
      <c r="A332" s="60">
        <v>30</v>
      </c>
      <c r="B332" s="41">
        <v>11423</v>
      </c>
      <c r="C332" s="41" t="s">
        <v>1524</v>
      </c>
      <c r="D332" s="81" t="s">
        <v>1525</v>
      </c>
      <c r="E332" s="132" t="s">
        <v>22</v>
      </c>
      <c r="F332" s="134" t="s">
        <v>901</v>
      </c>
      <c r="G332" s="118" t="s">
        <v>263</v>
      </c>
      <c r="H332" s="70" t="str">
        <f>VLOOKUP(B332,'[1]KLS 8 New'!$B$8:$P$566,15,FALSE)</f>
        <v>V</v>
      </c>
      <c r="I332" s="71"/>
      <c r="J332" s="134"/>
      <c r="K332" s="115"/>
      <c r="N332" s="74" t="s">
        <v>1045</v>
      </c>
      <c r="O332" s="74" t="e">
        <f>VLOOKUP(B332,#REF!,5,FALSE)</f>
        <v>#REF!</v>
      </c>
    </row>
    <row r="333" spans="1:15" ht="14.1" customHeight="1" x14ac:dyDescent="0.2">
      <c r="A333" s="60">
        <v>31</v>
      </c>
      <c r="B333" s="41">
        <v>11426</v>
      </c>
      <c r="C333" s="120" t="s">
        <v>1526</v>
      </c>
      <c r="D333" s="81" t="s">
        <v>1527</v>
      </c>
      <c r="E333" s="132" t="s">
        <v>16</v>
      </c>
      <c r="F333" s="133" t="s">
        <v>739</v>
      </c>
      <c r="G333" s="118" t="s">
        <v>263</v>
      </c>
      <c r="H333" s="70" t="str">
        <f>VLOOKUP(B333,'[1]KLS 8 New'!$B$8:$P$566,15,FALSE)</f>
        <v>V</v>
      </c>
      <c r="I333" s="71"/>
      <c r="J333" s="134"/>
      <c r="K333" s="115"/>
      <c r="N333" s="74" t="s">
        <v>1045</v>
      </c>
      <c r="O333" s="74" t="e">
        <f>VLOOKUP(B333,#REF!,5,FALSE)</f>
        <v>#REF!</v>
      </c>
    </row>
    <row r="334" spans="1:15" ht="14.1" customHeight="1" x14ac:dyDescent="0.2">
      <c r="A334" s="60">
        <v>32</v>
      </c>
      <c r="B334" s="41">
        <v>11567</v>
      </c>
      <c r="C334" s="120" t="s">
        <v>1528</v>
      </c>
      <c r="D334" s="81" t="s">
        <v>1529</v>
      </c>
      <c r="E334" s="132" t="s">
        <v>16</v>
      </c>
      <c r="F334" s="133" t="s">
        <v>1189</v>
      </c>
      <c r="G334" s="118" t="s">
        <v>263</v>
      </c>
      <c r="H334" s="70" t="str">
        <f>VLOOKUP(B334,'[1]KLS 8 New'!$B$8:$P$566,15,FALSE)</f>
        <v>V</v>
      </c>
      <c r="I334" s="71"/>
      <c r="J334" s="134"/>
      <c r="K334" s="115"/>
      <c r="N334" s="74" t="s">
        <v>1045</v>
      </c>
      <c r="O334" s="74" t="e">
        <f>VLOOKUP(B334,#REF!,5,FALSE)</f>
        <v>#REF!</v>
      </c>
    </row>
    <row r="335" spans="1:15" ht="14.1" customHeight="1" x14ac:dyDescent="0.2">
      <c r="A335" s="60">
        <v>33</v>
      </c>
      <c r="B335" s="41">
        <v>11356</v>
      </c>
      <c r="C335" s="120" t="s">
        <v>1530</v>
      </c>
      <c r="D335" s="81" t="s">
        <v>1531</v>
      </c>
      <c r="E335" s="132" t="s">
        <v>22</v>
      </c>
      <c r="F335" s="133" t="s">
        <v>827</v>
      </c>
      <c r="G335" s="118" t="s">
        <v>263</v>
      </c>
      <c r="H335" s="70" t="str">
        <f>VLOOKUP(B335,'[1]KLS 8 New'!$B$8:$P$566,15,FALSE)</f>
        <v>V</v>
      </c>
      <c r="I335" s="71"/>
      <c r="J335" s="134"/>
      <c r="K335" s="115"/>
      <c r="N335" s="74" t="s">
        <v>1045</v>
      </c>
      <c r="O335" s="74" t="e">
        <f>VLOOKUP(B335,#REF!,5,FALSE)</f>
        <v>#REF!</v>
      </c>
    </row>
    <row r="336" spans="1:15" ht="14.1" customHeight="1" x14ac:dyDescent="0.2">
      <c r="A336" s="60">
        <v>34</v>
      </c>
      <c r="B336" s="41">
        <v>11427</v>
      </c>
      <c r="C336" s="120" t="s">
        <v>1532</v>
      </c>
      <c r="D336" s="81" t="s">
        <v>1533</v>
      </c>
      <c r="E336" s="132" t="s">
        <v>16</v>
      </c>
      <c r="F336" s="133" t="s">
        <v>1117</v>
      </c>
      <c r="G336" s="118" t="s">
        <v>263</v>
      </c>
      <c r="H336" s="70" t="str">
        <f>VLOOKUP(B336,'[1]KLS 8 New'!$B$8:$P$566,15,FALSE)</f>
        <v>V</v>
      </c>
      <c r="I336" s="71"/>
      <c r="J336" s="134"/>
      <c r="K336" s="115"/>
      <c r="N336" s="74" t="s">
        <v>1045</v>
      </c>
      <c r="O336" s="74" t="e">
        <f>VLOOKUP(B336,#REF!,5,FALSE)</f>
        <v>#REF!</v>
      </c>
    </row>
    <row r="337" spans="1:15" ht="14.1" customHeight="1" x14ac:dyDescent="0.2">
      <c r="A337" s="60">
        <v>35</v>
      </c>
      <c r="B337" s="41"/>
      <c r="C337" s="120"/>
      <c r="D337" s="81"/>
      <c r="E337" s="132"/>
      <c r="F337" s="85"/>
      <c r="G337" s="85"/>
      <c r="H337" s="139"/>
      <c r="I337" s="82"/>
      <c r="J337" s="83"/>
      <c r="K337" s="115"/>
      <c r="N337" s="74" t="s">
        <v>1045</v>
      </c>
      <c r="O337" s="74" t="e">
        <f>VLOOKUP(B337,#REF!,5,FALSE)</f>
        <v>#REF!</v>
      </c>
    </row>
    <row r="338" spans="1:15" ht="14.1" customHeight="1" x14ac:dyDescent="0.2">
      <c r="A338" s="60">
        <v>36</v>
      </c>
      <c r="B338" s="41"/>
      <c r="C338" s="120"/>
      <c r="D338" s="81"/>
      <c r="E338" s="132"/>
      <c r="F338" s="85"/>
      <c r="G338" s="85"/>
      <c r="H338" s="139"/>
      <c r="I338" s="139"/>
      <c r="J338" s="133"/>
      <c r="K338" s="115"/>
      <c r="N338" s="74" t="s">
        <v>1045</v>
      </c>
      <c r="O338" s="74" t="e">
        <f>VLOOKUP(B338,#REF!,5,FALSE)</f>
        <v>#REF!</v>
      </c>
    </row>
    <row r="339" spans="1:15" ht="14.1" customHeight="1" x14ac:dyDescent="0.2">
      <c r="A339" s="60">
        <v>37</v>
      </c>
      <c r="B339" s="41"/>
      <c r="C339" s="120"/>
      <c r="D339" s="81"/>
      <c r="E339" s="132"/>
      <c r="F339" s="85"/>
      <c r="G339" s="85"/>
      <c r="H339" s="139"/>
      <c r="I339" s="139"/>
      <c r="J339" s="133"/>
      <c r="K339" s="115"/>
      <c r="N339" s="74" t="s">
        <v>1045</v>
      </c>
      <c r="O339" s="74" t="e">
        <f>VLOOKUP(B339,#REF!,5,FALSE)</f>
        <v>#REF!</v>
      </c>
    </row>
    <row r="340" spans="1:15" ht="14.1" customHeight="1" x14ac:dyDescent="0.2">
      <c r="A340" s="60">
        <v>38</v>
      </c>
      <c r="B340" s="41"/>
      <c r="C340" s="120"/>
      <c r="D340" s="81"/>
      <c r="E340" s="132"/>
      <c r="F340" s="85"/>
      <c r="G340" s="85"/>
      <c r="H340" s="139"/>
      <c r="I340" s="139"/>
      <c r="J340" s="133"/>
      <c r="K340" s="115"/>
      <c r="N340" s="74" t="s">
        <v>1045</v>
      </c>
      <c r="O340" s="74" t="e">
        <f>VLOOKUP(B340,#REF!,5,FALSE)</f>
        <v>#REF!</v>
      </c>
    </row>
    <row r="341" spans="1:15" ht="14.1" customHeight="1" x14ac:dyDescent="0.2">
      <c r="A341" s="60">
        <v>39</v>
      </c>
      <c r="B341" s="41"/>
      <c r="C341" s="120"/>
      <c r="D341" s="81"/>
      <c r="E341" s="132"/>
      <c r="F341" s="85"/>
      <c r="G341" s="139"/>
      <c r="H341" s="139"/>
      <c r="I341" s="139"/>
      <c r="J341" s="133"/>
      <c r="K341" s="115"/>
      <c r="N341" s="74" t="s">
        <v>1045</v>
      </c>
      <c r="O341" s="74" t="e">
        <f>VLOOKUP(B341,#REF!,5,FALSE)</f>
        <v>#REF!</v>
      </c>
    </row>
    <row r="342" spans="1:15" ht="14.1" customHeight="1" x14ac:dyDescent="0.2">
      <c r="A342" s="60">
        <v>40</v>
      </c>
      <c r="B342" s="41"/>
      <c r="C342" s="120"/>
      <c r="D342" s="81"/>
      <c r="E342" s="132"/>
      <c r="F342" s="85"/>
      <c r="G342" s="136"/>
      <c r="H342" s="136"/>
      <c r="I342" s="139"/>
      <c r="J342" s="133"/>
      <c r="K342" s="115"/>
      <c r="N342" s="74" t="s">
        <v>1045</v>
      </c>
      <c r="O342" s="74" t="e">
        <f>VLOOKUP(B342,#REF!,5,FALSE)</f>
        <v>#REF!</v>
      </c>
    </row>
    <row r="343" spans="1:15" ht="14.1" customHeight="1" x14ac:dyDescent="0.2">
      <c r="A343" s="60"/>
      <c r="B343" s="116"/>
      <c r="C343" s="116"/>
      <c r="D343" s="44"/>
      <c r="E343" s="90"/>
      <c r="F343" s="139"/>
      <c r="G343" s="139"/>
      <c r="H343" s="137">
        <f>COUNTIF(H303:H336,"V")</f>
        <v>31</v>
      </c>
      <c r="I343" s="139"/>
      <c r="J343" s="133"/>
      <c r="K343" s="115"/>
      <c r="N343" s="74" t="s">
        <v>1045</v>
      </c>
      <c r="O343" s="74" t="e">
        <f>VLOOKUP(B343,#REF!,5,FALSE)</f>
        <v>#REF!</v>
      </c>
    </row>
    <row r="344" spans="1:15" ht="14.1" customHeight="1" x14ac:dyDescent="0.2">
      <c r="A344" s="60"/>
      <c r="B344" s="145"/>
      <c r="C344" s="145"/>
      <c r="D344" s="146"/>
      <c r="E344" s="147"/>
      <c r="F344" s="139"/>
      <c r="G344" s="139"/>
      <c r="H344" s="139"/>
      <c r="I344" s="139"/>
      <c r="J344" s="133"/>
      <c r="K344" s="115"/>
      <c r="N344" s="74" t="s">
        <v>1045</v>
      </c>
      <c r="O344" s="74" t="e">
        <f>VLOOKUP(B344,#REF!,5,FALSE)</f>
        <v>#REF!</v>
      </c>
    </row>
    <row r="345" spans="1:15" ht="14.1" customHeight="1" x14ac:dyDescent="0.2">
      <c r="A345" s="60"/>
      <c r="B345" s="145"/>
      <c r="C345" s="145"/>
      <c r="D345" s="146"/>
      <c r="E345" s="147"/>
      <c r="F345" s="139"/>
      <c r="G345" s="139"/>
      <c r="H345" s="139"/>
      <c r="I345" s="139"/>
      <c r="J345" s="133"/>
      <c r="K345" s="115"/>
      <c r="N345" s="74" t="s">
        <v>1045</v>
      </c>
      <c r="O345" s="74" t="e">
        <f>VLOOKUP(B345,#REF!,5,FALSE)</f>
        <v>#REF!</v>
      </c>
    </row>
    <row r="346" spans="1:15" ht="14.1" customHeight="1" x14ac:dyDescent="0.2">
      <c r="A346" s="60"/>
      <c r="B346" s="145"/>
      <c r="C346" s="145"/>
      <c r="D346" s="146"/>
      <c r="E346" s="147"/>
      <c r="F346" s="94"/>
      <c r="G346" s="94"/>
      <c r="H346" s="94"/>
      <c r="I346" s="94"/>
      <c r="J346" s="85"/>
      <c r="K346" s="85"/>
    </row>
    <row r="348" spans="1:15" x14ac:dyDescent="0.2">
      <c r="B348" s="95" t="s">
        <v>822</v>
      </c>
      <c r="C348" s="96">
        <f>COUNTIF(E303:E346,"L")</f>
        <v>18</v>
      </c>
      <c r="I348" s="97" t="s">
        <v>823</v>
      </c>
    </row>
    <row r="349" spans="1:15" x14ac:dyDescent="0.2">
      <c r="B349" s="95" t="s">
        <v>824</v>
      </c>
      <c r="C349" s="96">
        <f>COUNTIF(E303:E346,"P")</f>
        <v>16</v>
      </c>
      <c r="I349" s="97"/>
    </row>
    <row r="350" spans="1:15" x14ac:dyDescent="0.2">
      <c r="B350" s="95" t="s">
        <v>825</v>
      </c>
      <c r="C350" s="96">
        <f>SUM(C348:C349)</f>
        <v>34</v>
      </c>
      <c r="I350" s="97"/>
    </row>
    <row r="351" spans="1:15" x14ac:dyDescent="0.2">
      <c r="I351" s="97"/>
    </row>
    <row r="352" spans="1:15" x14ac:dyDescent="0.2">
      <c r="F352" s="121"/>
      <c r="G352" s="121"/>
      <c r="H352" s="121"/>
      <c r="I352" s="122" t="str">
        <f>VLOOKUP(B301,'[1]REKAP NEW'!$B$12:$F$40,5,FALSE)</f>
        <v>KI NARTO, S.PdI, M.M</v>
      </c>
      <c r="J352" s="121"/>
      <c r="K352" s="98"/>
    </row>
    <row r="353" spans="6:11" x14ac:dyDescent="0.2">
      <c r="F353" s="98"/>
      <c r="G353" s="98"/>
      <c r="H353" s="98"/>
      <c r="I353" s="98"/>
      <c r="J353" s="98"/>
      <c r="K353" s="98"/>
    </row>
    <row r="371" spans="1:15" ht="15.75" x14ac:dyDescent="0.25">
      <c r="A371" s="174" t="s">
        <v>736</v>
      </c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</row>
    <row r="372" spans="1:15" ht="15.75" x14ac:dyDescent="0.25">
      <c r="A372" s="175" t="s">
        <v>737</v>
      </c>
      <c r="B372" s="175"/>
      <c r="C372" s="175"/>
      <c r="D372" s="175"/>
      <c r="E372" s="175"/>
      <c r="F372" s="175"/>
      <c r="G372" s="175"/>
      <c r="H372" s="175"/>
      <c r="I372" s="175"/>
      <c r="J372" s="175"/>
      <c r="K372" s="175"/>
    </row>
    <row r="373" spans="1:15" ht="15.75" x14ac:dyDescent="0.25">
      <c r="A373" s="173" t="s">
        <v>1190</v>
      </c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</row>
    <row r="374" spans="1:15" x14ac:dyDescent="0.2">
      <c r="A374" s="57" t="s">
        <v>1534</v>
      </c>
    </row>
    <row r="375" spans="1:15" x14ac:dyDescent="0.2">
      <c r="B375" s="59" t="s">
        <v>1117</v>
      </c>
    </row>
    <row r="376" spans="1:15" ht="27" customHeight="1" x14ac:dyDescent="0.2">
      <c r="A376" s="60" t="s">
        <v>9</v>
      </c>
      <c r="B376" s="61" t="s">
        <v>6</v>
      </c>
      <c r="C376" s="61" t="s">
        <v>14</v>
      </c>
      <c r="D376" s="60" t="s">
        <v>740</v>
      </c>
      <c r="E376" s="60" t="s">
        <v>741</v>
      </c>
      <c r="F376" s="60"/>
      <c r="G376" s="60"/>
      <c r="H376" s="60"/>
      <c r="I376" s="60"/>
      <c r="J376" s="60"/>
      <c r="K376" s="60"/>
      <c r="N376" s="64" t="s">
        <v>743</v>
      </c>
      <c r="O376" s="65" t="s">
        <v>745</v>
      </c>
    </row>
    <row r="377" spans="1:15" ht="14.1" customHeight="1" x14ac:dyDescent="0.2">
      <c r="A377" s="60">
        <v>1</v>
      </c>
      <c r="B377" s="41">
        <v>11432</v>
      </c>
      <c r="C377" s="120" t="s">
        <v>1535</v>
      </c>
      <c r="D377" s="81" t="s">
        <v>1536</v>
      </c>
      <c r="E377" s="132" t="s">
        <v>16</v>
      </c>
      <c r="F377" s="133" t="s">
        <v>739</v>
      </c>
      <c r="G377" s="118" t="s">
        <v>1537</v>
      </c>
      <c r="H377" s="70" t="str">
        <f>VLOOKUP(B377,'[1]KLS 8 New'!$B$8:$P$566,15,FALSE)</f>
        <v>V</v>
      </c>
      <c r="I377" s="41"/>
      <c r="J377" s="134"/>
      <c r="K377" s="115"/>
      <c r="N377" s="74" t="s">
        <v>1117</v>
      </c>
      <c r="O377" s="74" t="e">
        <f>VLOOKUP(B377,#REF!,5,FALSE)</f>
        <v>#REF!</v>
      </c>
    </row>
    <row r="378" spans="1:15" ht="14.1" customHeight="1" x14ac:dyDescent="0.2">
      <c r="A378" s="60">
        <v>2</v>
      </c>
      <c r="B378" s="41">
        <v>11361</v>
      </c>
      <c r="C378" s="120" t="s">
        <v>1538</v>
      </c>
      <c r="D378" s="81" t="s">
        <v>1539</v>
      </c>
      <c r="E378" s="132" t="s">
        <v>16</v>
      </c>
      <c r="F378" s="133" t="s">
        <v>827</v>
      </c>
      <c r="G378" s="118" t="s">
        <v>1537</v>
      </c>
      <c r="H378" s="70" t="str">
        <f>VLOOKUP(B378,'[1]KLS 8 New'!$B$8:$P$566,15,FALSE)</f>
        <v>V</v>
      </c>
      <c r="I378" s="71"/>
      <c r="J378" s="134"/>
      <c r="K378" s="115"/>
      <c r="N378" s="74" t="s">
        <v>1117</v>
      </c>
      <c r="O378" s="74" t="e">
        <f>VLOOKUP(B378,#REF!,5,FALSE)</f>
        <v>#REF!</v>
      </c>
    </row>
    <row r="379" spans="1:15" ht="14.1" customHeight="1" x14ac:dyDescent="0.2">
      <c r="A379" s="60">
        <v>3</v>
      </c>
      <c r="B379" s="41">
        <v>11331</v>
      </c>
      <c r="C379" s="120" t="s">
        <v>1540</v>
      </c>
      <c r="D379" s="81" t="s">
        <v>1541</v>
      </c>
      <c r="E379" s="132" t="s">
        <v>16</v>
      </c>
      <c r="F379" s="133" t="s">
        <v>901</v>
      </c>
      <c r="G379" s="118" t="s">
        <v>1537</v>
      </c>
      <c r="H379" s="70" t="str">
        <f>VLOOKUP(B379,'[1]KLS 8 New'!$B$8:$P$566,15,FALSE)</f>
        <v>V</v>
      </c>
      <c r="I379" s="71"/>
      <c r="J379" s="134"/>
      <c r="K379" s="115"/>
      <c r="N379" s="74" t="s">
        <v>1117</v>
      </c>
      <c r="O379" s="74" t="e">
        <f>VLOOKUP(B379,#REF!,5,FALSE)</f>
        <v>#REF!</v>
      </c>
    </row>
    <row r="380" spans="1:15" ht="14.1" customHeight="1" x14ac:dyDescent="0.2">
      <c r="A380" s="60">
        <v>4</v>
      </c>
      <c r="B380" s="41">
        <v>11299</v>
      </c>
      <c r="C380" s="120" t="s">
        <v>1542</v>
      </c>
      <c r="D380" s="81" t="s">
        <v>1543</v>
      </c>
      <c r="E380" s="132" t="s">
        <v>16</v>
      </c>
      <c r="F380" s="133" t="s">
        <v>1189</v>
      </c>
      <c r="G380" s="118" t="s">
        <v>1537</v>
      </c>
      <c r="H380" s="70" t="str">
        <f>VLOOKUP(B380,'[1]KLS 8 New'!$B$8:$P$566,15,FALSE)</f>
        <v>V</v>
      </c>
      <c r="I380" s="71"/>
      <c r="J380" s="134"/>
      <c r="K380" s="115"/>
      <c r="N380" s="74" t="s">
        <v>1117</v>
      </c>
      <c r="O380" s="74" t="e">
        <f>VLOOKUP(B380,#REF!,5,FALSE)</f>
        <v>#REF!</v>
      </c>
    </row>
    <row r="381" spans="1:15" ht="14.1" customHeight="1" x14ac:dyDescent="0.2">
      <c r="A381" s="60">
        <v>5</v>
      </c>
      <c r="B381" s="41">
        <v>11503</v>
      </c>
      <c r="C381" s="120" t="s">
        <v>1544</v>
      </c>
      <c r="D381" s="81" t="s">
        <v>1545</v>
      </c>
      <c r="E381" s="132" t="s">
        <v>16</v>
      </c>
      <c r="F381" s="133" t="s">
        <v>973</v>
      </c>
      <c r="G381" s="118" t="s">
        <v>1537</v>
      </c>
      <c r="H381" s="70" t="str">
        <f>VLOOKUP(B381,'[1]KLS 8 New'!$B$8:$P$566,15,FALSE)</f>
        <v>V</v>
      </c>
      <c r="I381" s="71"/>
      <c r="J381" s="134"/>
      <c r="K381" s="115"/>
      <c r="N381" s="74" t="s">
        <v>1117</v>
      </c>
      <c r="O381" s="74" t="e">
        <f>VLOOKUP(B381,#REF!,5,FALSE)</f>
        <v>#REF!</v>
      </c>
    </row>
    <row r="382" spans="1:15" ht="14.1" customHeight="1" x14ac:dyDescent="0.2">
      <c r="A382" s="60">
        <v>6</v>
      </c>
      <c r="B382" s="41">
        <v>11333</v>
      </c>
      <c r="C382" s="120" t="s">
        <v>1546</v>
      </c>
      <c r="D382" s="81" t="s">
        <v>1547</v>
      </c>
      <c r="E382" s="132" t="s">
        <v>16</v>
      </c>
      <c r="F382" s="133" t="s">
        <v>1045</v>
      </c>
      <c r="G382" s="118" t="s">
        <v>1537</v>
      </c>
      <c r="H382" s="70" t="str">
        <f>VLOOKUP(B382,'[1]KLS 8 New'!$B$8:$P$566,15,FALSE)</f>
        <v>V</v>
      </c>
      <c r="I382" s="71"/>
      <c r="J382" s="134"/>
      <c r="K382" s="115"/>
      <c r="N382" s="74" t="s">
        <v>1117</v>
      </c>
      <c r="O382" s="74" t="e">
        <f>VLOOKUP(B382,#REF!,5,FALSE)</f>
        <v>#REF!</v>
      </c>
    </row>
    <row r="383" spans="1:15" ht="14.1" customHeight="1" x14ac:dyDescent="0.2">
      <c r="A383" s="60">
        <v>7</v>
      </c>
      <c r="B383" s="41">
        <v>11335</v>
      </c>
      <c r="C383" s="120" t="s">
        <v>1548</v>
      </c>
      <c r="D383" s="81" t="s">
        <v>1549</v>
      </c>
      <c r="E383" s="132" t="s">
        <v>22</v>
      </c>
      <c r="F383" s="133" t="s">
        <v>1187</v>
      </c>
      <c r="G383" s="118" t="s">
        <v>1537</v>
      </c>
      <c r="H383" s="70" t="str">
        <f>VLOOKUP(B383,'[1]KLS 8 New'!$B$8:$P$566,15,FALSE)</f>
        <v>V</v>
      </c>
      <c r="I383" s="71"/>
      <c r="J383" s="134"/>
      <c r="K383" s="115"/>
      <c r="N383" s="74" t="s">
        <v>1117</v>
      </c>
      <c r="O383" s="74" t="e">
        <f>VLOOKUP(B383,#REF!,5,FALSE)</f>
        <v>#REF!</v>
      </c>
    </row>
    <row r="384" spans="1:15" ht="14.1" customHeight="1" x14ac:dyDescent="0.2">
      <c r="A384" s="60">
        <v>8</v>
      </c>
      <c r="B384" s="41">
        <v>11370</v>
      </c>
      <c r="C384" s="120" t="s">
        <v>1550</v>
      </c>
      <c r="D384" s="81" t="s">
        <v>1551</v>
      </c>
      <c r="E384" s="132" t="s">
        <v>22</v>
      </c>
      <c r="F384" s="133" t="s">
        <v>827</v>
      </c>
      <c r="G384" s="118" t="s">
        <v>1537</v>
      </c>
      <c r="H384" s="70" t="str">
        <f>VLOOKUP(B384,'[1]KLS 8 New'!$B$8:$P$566,15,FALSE)</f>
        <v>V</v>
      </c>
      <c r="I384" s="71"/>
      <c r="J384" s="134"/>
      <c r="K384" s="115"/>
      <c r="N384" s="74" t="s">
        <v>1117</v>
      </c>
      <c r="O384" s="74" t="e">
        <f>VLOOKUP(B384,#REF!,5,FALSE)</f>
        <v>#REF!</v>
      </c>
    </row>
    <row r="385" spans="1:15" ht="14.1" customHeight="1" x14ac:dyDescent="0.2">
      <c r="A385" s="60">
        <v>9</v>
      </c>
      <c r="B385" s="41">
        <v>11371</v>
      </c>
      <c r="C385" s="120" t="s">
        <v>1552</v>
      </c>
      <c r="D385" s="81" t="s">
        <v>1553</v>
      </c>
      <c r="E385" s="132" t="s">
        <v>16</v>
      </c>
      <c r="F385" s="133" t="s">
        <v>901</v>
      </c>
      <c r="G385" s="118" t="s">
        <v>1537</v>
      </c>
      <c r="H385" s="70" t="str">
        <f>VLOOKUP(B385,'[1]KLS 8 New'!$B$8:$P$566,15,FALSE)</f>
        <v/>
      </c>
      <c r="I385" s="71"/>
      <c r="J385" s="134"/>
      <c r="K385" s="115"/>
      <c r="N385" s="74" t="s">
        <v>1117</v>
      </c>
      <c r="O385" s="74" t="e">
        <f>VLOOKUP(B385,#REF!,5,FALSE)</f>
        <v>#REF!</v>
      </c>
    </row>
    <row r="386" spans="1:15" ht="14.1" customHeight="1" x14ac:dyDescent="0.2">
      <c r="A386" s="60">
        <v>10</v>
      </c>
      <c r="B386" s="41">
        <v>11478</v>
      </c>
      <c r="C386" s="120" t="s">
        <v>1554</v>
      </c>
      <c r="D386" s="81" t="s">
        <v>1555</v>
      </c>
      <c r="E386" s="132" t="s">
        <v>22</v>
      </c>
      <c r="F386" s="133" t="s">
        <v>973</v>
      </c>
      <c r="G386" s="118" t="s">
        <v>1537</v>
      </c>
      <c r="H386" s="70" t="str">
        <f>VLOOKUP(B386,'[1]KLS 8 New'!$B$8:$P$566,15,FALSE)</f>
        <v>V</v>
      </c>
      <c r="I386" s="71"/>
      <c r="J386" s="134"/>
      <c r="K386" s="115"/>
      <c r="N386" s="74" t="s">
        <v>1117</v>
      </c>
      <c r="O386" s="74" t="e">
        <f>VLOOKUP(B386,#REF!,5,FALSE)</f>
        <v>#REF!</v>
      </c>
    </row>
    <row r="387" spans="1:15" ht="14.1" customHeight="1" x14ac:dyDescent="0.2">
      <c r="A387" s="60">
        <v>11</v>
      </c>
      <c r="B387" s="41">
        <v>11307</v>
      </c>
      <c r="C387" s="120" t="s">
        <v>1556</v>
      </c>
      <c r="D387" s="81" t="s">
        <v>1557</v>
      </c>
      <c r="E387" s="132" t="s">
        <v>22</v>
      </c>
      <c r="F387" s="133" t="s">
        <v>739</v>
      </c>
      <c r="G387" s="118" t="s">
        <v>1537</v>
      </c>
      <c r="H387" s="70" t="str">
        <f>VLOOKUP(B387,'[1]KLS 8 New'!$B$8:$P$566,15,FALSE)</f>
        <v>V</v>
      </c>
      <c r="I387" s="71"/>
      <c r="J387" s="134"/>
      <c r="K387" s="115"/>
      <c r="N387" s="74" t="s">
        <v>1117</v>
      </c>
      <c r="O387" s="74" t="e">
        <f>VLOOKUP(B387,#REF!,5,FALSE)</f>
        <v>#REF!</v>
      </c>
    </row>
    <row r="388" spans="1:15" ht="14.1" customHeight="1" x14ac:dyDescent="0.2">
      <c r="A388" s="60">
        <v>12</v>
      </c>
      <c r="B388" s="41">
        <v>11479</v>
      </c>
      <c r="C388" s="120" t="s">
        <v>1558</v>
      </c>
      <c r="D388" s="81" t="s">
        <v>1559</v>
      </c>
      <c r="E388" s="132" t="s">
        <v>22</v>
      </c>
      <c r="F388" s="133" t="s">
        <v>1187</v>
      </c>
      <c r="G388" s="118" t="s">
        <v>1537</v>
      </c>
      <c r="H388" s="70" t="str">
        <f>VLOOKUP(B388,'[1]KLS 8 New'!$B$8:$P$566,15,FALSE)</f>
        <v>V</v>
      </c>
      <c r="I388" s="71"/>
      <c r="J388" s="134"/>
      <c r="K388" s="115"/>
      <c r="N388" s="74" t="s">
        <v>1117</v>
      </c>
      <c r="O388" s="74" t="e">
        <f>VLOOKUP(B388,#REF!,5,FALSE)</f>
        <v>#REF!</v>
      </c>
    </row>
    <row r="389" spans="1:15" ht="14.1" customHeight="1" x14ac:dyDescent="0.2">
      <c r="A389" s="60">
        <v>13</v>
      </c>
      <c r="B389" s="41">
        <v>11509</v>
      </c>
      <c r="C389" s="120" t="s">
        <v>1560</v>
      </c>
      <c r="D389" s="81" t="s">
        <v>1561</v>
      </c>
      <c r="E389" s="132" t="s">
        <v>22</v>
      </c>
      <c r="F389" s="133" t="s">
        <v>1045</v>
      </c>
      <c r="G389" s="118" t="s">
        <v>1537</v>
      </c>
      <c r="H389" s="70" t="str">
        <f>VLOOKUP(B389,'[1]KLS 8 New'!$B$8:$P$566,15,FALSE)</f>
        <v>V</v>
      </c>
      <c r="I389" s="71"/>
      <c r="J389" s="134"/>
      <c r="K389" s="115"/>
      <c r="N389" s="74" t="s">
        <v>1117</v>
      </c>
      <c r="O389" s="74" t="e">
        <f>VLOOKUP(B389,#REF!,5,FALSE)</f>
        <v>#REF!</v>
      </c>
    </row>
    <row r="390" spans="1:15" ht="14.1" customHeight="1" x14ac:dyDescent="0.2">
      <c r="A390" s="60">
        <v>14</v>
      </c>
      <c r="B390" s="41">
        <v>11310</v>
      </c>
      <c r="C390" s="120" t="s">
        <v>1562</v>
      </c>
      <c r="D390" s="81" t="s">
        <v>1563</v>
      </c>
      <c r="E390" s="132" t="s">
        <v>16</v>
      </c>
      <c r="F390" s="133" t="s">
        <v>1189</v>
      </c>
      <c r="G390" s="118" t="s">
        <v>1537</v>
      </c>
      <c r="H390" s="70" t="str">
        <f>VLOOKUP(B390,'[1]KLS 8 New'!$B$8:$P$566,15,FALSE)</f>
        <v>V</v>
      </c>
      <c r="I390" s="71"/>
      <c r="J390" s="134"/>
      <c r="K390" s="115"/>
      <c r="N390" s="74" t="s">
        <v>1117</v>
      </c>
      <c r="O390" s="74" t="e">
        <f>VLOOKUP(B390,#REF!,5,FALSE)</f>
        <v>#REF!</v>
      </c>
    </row>
    <row r="391" spans="1:15" ht="14.1" customHeight="1" x14ac:dyDescent="0.2">
      <c r="A391" s="60">
        <v>15</v>
      </c>
      <c r="B391" s="41">
        <v>11483</v>
      </c>
      <c r="C391" s="120" t="s">
        <v>1564</v>
      </c>
      <c r="D391" s="81" t="s">
        <v>1565</v>
      </c>
      <c r="E391" s="132" t="s">
        <v>22</v>
      </c>
      <c r="F391" s="133" t="s">
        <v>973</v>
      </c>
      <c r="G391" s="118" t="s">
        <v>1537</v>
      </c>
      <c r="H391" s="70" t="str">
        <f>VLOOKUP(B391,'[1]KLS 8 New'!$B$8:$P$566,15,FALSE)</f>
        <v>V</v>
      </c>
      <c r="I391" s="41"/>
      <c r="J391" s="134"/>
      <c r="K391" s="115"/>
      <c r="N391" s="74" t="s">
        <v>1117</v>
      </c>
      <c r="O391" s="74" t="e">
        <f>VLOOKUP(B391,#REF!,5,FALSE)</f>
        <v>#REF!</v>
      </c>
    </row>
    <row r="392" spans="1:15" ht="14.1" customHeight="1" x14ac:dyDescent="0.2">
      <c r="A392" s="60">
        <v>16</v>
      </c>
      <c r="B392" s="41">
        <v>11375</v>
      </c>
      <c r="C392" s="41" t="s">
        <v>1566</v>
      </c>
      <c r="D392" s="81" t="s">
        <v>1567</v>
      </c>
      <c r="E392" s="132" t="s">
        <v>16</v>
      </c>
      <c r="F392" s="133" t="s">
        <v>827</v>
      </c>
      <c r="G392" s="118" t="s">
        <v>1537</v>
      </c>
      <c r="H392" s="70" t="str">
        <f>VLOOKUP(B392,'[1]KLS 8 New'!$B$8:$P$566,15,FALSE)</f>
        <v>V</v>
      </c>
      <c r="I392" s="71"/>
      <c r="J392" s="134"/>
      <c r="K392" s="115"/>
      <c r="N392" s="74" t="s">
        <v>1117</v>
      </c>
      <c r="O392" s="74" t="e">
        <f>VLOOKUP(B392,#REF!,5,FALSE)</f>
        <v>#REF!</v>
      </c>
    </row>
    <row r="393" spans="1:15" ht="14.1" customHeight="1" x14ac:dyDescent="0.2">
      <c r="A393" s="60">
        <v>17</v>
      </c>
      <c r="B393" s="41">
        <v>11514</v>
      </c>
      <c r="C393" s="120" t="s">
        <v>1568</v>
      </c>
      <c r="D393" s="81" t="s">
        <v>1569</v>
      </c>
      <c r="E393" s="132" t="s">
        <v>16</v>
      </c>
      <c r="F393" s="133" t="s">
        <v>1045</v>
      </c>
      <c r="G393" s="118" t="s">
        <v>1537</v>
      </c>
      <c r="H393" s="70" t="str">
        <f>VLOOKUP(B393,'[1]KLS 8 New'!$B$8:$P$566,15,FALSE)</f>
        <v>V</v>
      </c>
      <c r="I393" s="71"/>
      <c r="J393" s="134"/>
      <c r="K393" s="115"/>
      <c r="N393" s="74" t="s">
        <v>1117</v>
      </c>
      <c r="O393" s="74" t="e">
        <f>VLOOKUP(B393,#REF!,5,FALSE)</f>
        <v>#REF!</v>
      </c>
    </row>
    <row r="394" spans="1:15" ht="14.1" customHeight="1" x14ac:dyDescent="0.2">
      <c r="A394" s="60">
        <v>18</v>
      </c>
      <c r="B394" s="41">
        <v>11551</v>
      </c>
      <c r="C394" s="120" t="s">
        <v>1570</v>
      </c>
      <c r="D394" s="81" t="s">
        <v>1571</v>
      </c>
      <c r="E394" s="132" t="s">
        <v>22</v>
      </c>
      <c r="F394" s="133" t="s">
        <v>1189</v>
      </c>
      <c r="G394" s="118" t="s">
        <v>1537</v>
      </c>
      <c r="H394" s="70" t="str">
        <f>VLOOKUP(B394,'[1]KLS 8 New'!$B$8:$P$566,15,FALSE)</f>
        <v>V</v>
      </c>
      <c r="I394" s="71"/>
      <c r="J394" s="134"/>
      <c r="K394" s="115"/>
      <c r="N394" s="74" t="s">
        <v>1117</v>
      </c>
      <c r="O394" s="74" t="e">
        <f>VLOOKUP(B394,#REF!,5,FALSE)</f>
        <v>#REF!</v>
      </c>
    </row>
    <row r="395" spans="1:15" ht="14.1" customHeight="1" x14ac:dyDescent="0.2">
      <c r="A395" s="60">
        <v>19</v>
      </c>
      <c r="B395" s="41">
        <v>11410</v>
      </c>
      <c r="C395" s="120" t="s">
        <v>1572</v>
      </c>
      <c r="D395" s="81" t="s">
        <v>1573</v>
      </c>
      <c r="E395" s="132" t="s">
        <v>22</v>
      </c>
      <c r="F395" s="133" t="s">
        <v>1187</v>
      </c>
      <c r="G395" s="118" t="s">
        <v>1537</v>
      </c>
      <c r="H395" s="70" t="str">
        <f>VLOOKUP(B395,'[1]KLS 8 New'!$B$8:$P$566,15,FALSE)</f>
        <v>V</v>
      </c>
      <c r="I395" s="71"/>
      <c r="J395" s="134"/>
      <c r="K395" s="115"/>
      <c r="N395" s="74" t="s">
        <v>1117</v>
      </c>
      <c r="O395" s="74" t="e">
        <f>VLOOKUP(B395,#REF!,5,FALSE)</f>
        <v>#REF!</v>
      </c>
    </row>
    <row r="396" spans="1:15" ht="14.1" customHeight="1" x14ac:dyDescent="0.2">
      <c r="A396" s="60">
        <v>20</v>
      </c>
      <c r="B396" s="41">
        <v>11411</v>
      </c>
      <c r="C396" s="120" t="s">
        <v>1574</v>
      </c>
      <c r="D396" s="81" t="s">
        <v>1575</v>
      </c>
      <c r="E396" s="132" t="s">
        <v>22</v>
      </c>
      <c r="F396" s="133" t="s">
        <v>901</v>
      </c>
      <c r="G396" s="118" t="s">
        <v>1537</v>
      </c>
      <c r="H396" s="70" t="str">
        <f>VLOOKUP(B396,'[1]KLS 8 New'!$B$8:$P$566,15,FALSE)</f>
        <v>V</v>
      </c>
      <c r="I396" s="71"/>
      <c r="J396" s="134"/>
      <c r="K396" s="115"/>
      <c r="N396" s="74" t="s">
        <v>1117</v>
      </c>
      <c r="O396" s="74" t="e">
        <f>VLOOKUP(B396,#REF!,5,FALSE)</f>
        <v>#REF!</v>
      </c>
    </row>
    <row r="397" spans="1:15" ht="14.1" customHeight="1" x14ac:dyDescent="0.2">
      <c r="A397" s="60">
        <v>21</v>
      </c>
      <c r="B397" s="41">
        <v>11518</v>
      </c>
      <c r="C397" s="120" t="s">
        <v>1576</v>
      </c>
      <c r="D397" s="81" t="s">
        <v>1577</v>
      </c>
      <c r="E397" s="132" t="s">
        <v>22</v>
      </c>
      <c r="F397" s="133" t="s">
        <v>739</v>
      </c>
      <c r="G397" s="118" t="s">
        <v>1537</v>
      </c>
      <c r="H397" s="70" t="str">
        <f>VLOOKUP(B397,'[1]KLS 8 New'!$B$8:$P$566,15,FALSE)</f>
        <v>V</v>
      </c>
      <c r="I397" s="71"/>
      <c r="J397" s="134"/>
      <c r="K397" s="115"/>
      <c r="N397" s="74" t="s">
        <v>1117</v>
      </c>
      <c r="O397" s="74" t="e">
        <f>VLOOKUP(B397,#REF!,5,FALSE)</f>
        <v>#REF!</v>
      </c>
    </row>
    <row r="398" spans="1:15" ht="14.1" customHeight="1" x14ac:dyDescent="0.2">
      <c r="A398" s="60">
        <v>22</v>
      </c>
      <c r="B398" s="41">
        <v>11318</v>
      </c>
      <c r="C398" s="120" t="s">
        <v>1578</v>
      </c>
      <c r="D398" s="81" t="s">
        <v>1579</v>
      </c>
      <c r="E398" s="132" t="s">
        <v>16</v>
      </c>
      <c r="F398" s="133" t="s">
        <v>973</v>
      </c>
      <c r="G398" s="118" t="s">
        <v>1537</v>
      </c>
      <c r="H398" s="70" t="str">
        <f>VLOOKUP(B398,'[1]KLS 8 New'!$B$8:$P$566,15,FALSE)</f>
        <v>V</v>
      </c>
      <c r="I398" s="71"/>
      <c r="J398" s="134"/>
      <c r="K398" s="115"/>
      <c r="N398" s="74" t="s">
        <v>1117</v>
      </c>
      <c r="O398" s="74" t="e">
        <f>VLOOKUP(B398,#REF!,5,FALSE)</f>
        <v>#REF!</v>
      </c>
    </row>
    <row r="399" spans="1:15" ht="14.1" customHeight="1" x14ac:dyDescent="0.2">
      <c r="A399" s="60">
        <v>23</v>
      </c>
      <c r="B399" s="41">
        <v>11349</v>
      </c>
      <c r="C399" s="41" t="s">
        <v>1580</v>
      </c>
      <c r="D399" s="81" t="s">
        <v>1581</v>
      </c>
      <c r="E399" s="132" t="s">
        <v>16</v>
      </c>
      <c r="F399" s="134" t="s">
        <v>1187</v>
      </c>
      <c r="G399" s="118" t="s">
        <v>1537</v>
      </c>
      <c r="H399" s="70" t="str">
        <f>VLOOKUP(B399,'[1]KLS 8 New'!$B$8:$P$566,15,FALSE)</f>
        <v>V</v>
      </c>
      <c r="I399" s="71"/>
      <c r="J399" s="134"/>
      <c r="K399" s="115"/>
      <c r="N399" s="74" t="s">
        <v>1117</v>
      </c>
      <c r="O399" s="74" t="e">
        <f>VLOOKUP(B399,#REF!,5,FALSE)</f>
        <v>#REF!</v>
      </c>
    </row>
    <row r="400" spans="1:15" ht="14.1" customHeight="1" x14ac:dyDescent="0.2">
      <c r="A400" s="60">
        <v>24</v>
      </c>
      <c r="B400" s="41">
        <v>11382</v>
      </c>
      <c r="C400" s="120" t="s">
        <v>1582</v>
      </c>
      <c r="D400" s="81" t="s">
        <v>1583</v>
      </c>
      <c r="E400" s="132" t="s">
        <v>22</v>
      </c>
      <c r="F400" s="134" t="s">
        <v>1187</v>
      </c>
      <c r="G400" s="118" t="s">
        <v>1537</v>
      </c>
      <c r="H400" s="70" t="str">
        <f>VLOOKUP(B400,'[1]KLS 8 New'!$B$8:$P$566,15,FALSE)</f>
        <v>V</v>
      </c>
      <c r="I400" s="71"/>
      <c r="J400" s="134"/>
      <c r="K400" s="115"/>
      <c r="N400" s="74" t="s">
        <v>1117</v>
      </c>
      <c r="O400" s="74" t="e">
        <f>VLOOKUP(B400,#REF!,5,FALSE)</f>
        <v>#REF!</v>
      </c>
    </row>
    <row r="401" spans="1:15" ht="14.1" customHeight="1" x14ac:dyDescent="0.2">
      <c r="A401" s="60">
        <v>25</v>
      </c>
      <c r="B401" s="41">
        <v>11554</v>
      </c>
      <c r="C401" s="120" t="s">
        <v>1584</v>
      </c>
      <c r="D401" s="81" t="s">
        <v>1585</v>
      </c>
      <c r="E401" s="132" t="s">
        <v>22</v>
      </c>
      <c r="F401" s="134" t="s">
        <v>1045</v>
      </c>
      <c r="G401" s="118" t="s">
        <v>1537</v>
      </c>
      <c r="H401" s="70" t="str">
        <f>VLOOKUP(B401,'[1]KLS 8 New'!$B$8:$P$566,15,FALSE)</f>
        <v>V</v>
      </c>
      <c r="I401" s="71"/>
      <c r="J401" s="134"/>
      <c r="K401" s="115"/>
      <c r="N401" s="74" t="s">
        <v>1117</v>
      </c>
      <c r="O401" s="74" t="e">
        <f>VLOOKUP(B401,#REF!,5,FALSE)</f>
        <v>#REF!</v>
      </c>
    </row>
    <row r="402" spans="1:15" ht="14.1" customHeight="1" x14ac:dyDescent="0.2">
      <c r="A402" s="60">
        <v>26</v>
      </c>
      <c r="B402" s="41">
        <v>11524</v>
      </c>
      <c r="C402" s="120" t="s">
        <v>1586</v>
      </c>
      <c r="D402" s="81" t="s">
        <v>1587</v>
      </c>
      <c r="E402" s="132" t="s">
        <v>16</v>
      </c>
      <c r="F402" s="134" t="s">
        <v>901</v>
      </c>
      <c r="G402" s="118" t="s">
        <v>1537</v>
      </c>
      <c r="H402" s="70" t="str">
        <f>VLOOKUP(B402,'[1]KLS 8 New'!$B$8:$P$566,15,FALSE)</f>
        <v>V</v>
      </c>
      <c r="I402" s="71"/>
      <c r="J402" s="134"/>
      <c r="K402" s="115"/>
      <c r="N402" s="74" t="s">
        <v>1117</v>
      </c>
      <c r="O402" s="74" t="e">
        <f>VLOOKUP(B402,#REF!,5,FALSE)</f>
        <v>#REF!</v>
      </c>
    </row>
    <row r="403" spans="1:15" ht="14.1" customHeight="1" x14ac:dyDescent="0.2">
      <c r="A403" s="60">
        <v>27</v>
      </c>
      <c r="B403" s="41">
        <v>11420</v>
      </c>
      <c r="C403" s="120" t="s">
        <v>1588</v>
      </c>
      <c r="D403" s="81" t="s">
        <v>1589</v>
      </c>
      <c r="E403" s="132" t="s">
        <v>16</v>
      </c>
      <c r="F403" s="133" t="s">
        <v>739</v>
      </c>
      <c r="G403" s="118" t="s">
        <v>1537</v>
      </c>
      <c r="H403" s="70" t="str">
        <f>VLOOKUP(B403,'[1]KLS 8 New'!$B$8:$P$566,15,FALSE)</f>
        <v>V</v>
      </c>
      <c r="I403" s="71"/>
      <c r="J403" s="134"/>
      <c r="K403" s="115"/>
      <c r="N403" s="74" t="s">
        <v>1117</v>
      </c>
      <c r="O403" s="74" t="e">
        <f>VLOOKUP(B403,#REF!,5,FALSE)</f>
        <v>#REF!</v>
      </c>
    </row>
    <row r="404" spans="1:15" ht="14.1" customHeight="1" x14ac:dyDescent="0.2">
      <c r="A404" s="60">
        <v>28</v>
      </c>
      <c r="B404" s="41">
        <v>11459</v>
      </c>
      <c r="C404" s="120" t="s">
        <v>1590</v>
      </c>
      <c r="D404" s="81" t="s">
        <v>1591</v>
      </c>
      <c r="E404" s="132" t="s">
        <v>22</v>
      </c>
      <c r="F404" s="133" t="s">
        <v>827</v>
      </c>
      <c r="G404" s="118" t="s">
        <v>1537</v>
      </c>
      <c r="H404" s="70" t="str">
        <f>VLOOKUP(B404,'[1]KLS 8 New'!$B$8:$P$566,15,FALSE)</f>
        <v>V</v>
      </c>
      <c r="I404" s="71"/>
      <c r="J404" s="134"/>
      <c r="K404" s="115"/>
      <c r="N404" s="74" t="s">
        <v>1117</v>
      </c>
      <c r="O404" s="74" t="e">
        <f>VLOOKUP(B404,#REF!,5,FALSE)</f>
        <v>#REF!</v>
      </c>
    </row>
    <row r="405" spans="1:15" ht="14.1" customHeight="1" x14ac:dyDescent="0.2">
      <c r="A405" s="60">
        <v>29</v>
      </c>
      <c r="B405" s="41">
        <v>11560</v>
      </c>
      <c r="C405" s="120" t="s">
        <v>1592</v>
      </c>
      <c r="D405" s="81" t="s">
        <v>1593</v>
      </c>
      <c r="E405" s="132" t="s">
        <v>22</v>
      </c>
      <c r="F405" s="133" t="s">
        <v>973</v>
      </c>
      <c r="G405" s="118" t="s">
        <v>1537</v>
      </c>
      <c r="H405" s="70" t="str">
        <f>VLOOKUP(B405,'[1]KLS 8 New'!$B$8:$P$566,15,FALSE)</f>
        <v>V</v>
      </c>
      <c r="I405" s="71"/>
      <c r="J405" s="134"/>
      <c r="K405" s="115"/>
      <c r="N405" s="74" t="s">
        <v>1117</v>
      </c>
      <c r="O405" s="74" t="e">
        <f>VLOOKUP(B405,#REF!,5,FALSE)</f>
        <v>#REF!</v>
      </c>
    </row>
    <row r="406" spans="1:15" ht="14.1" customHeight="1" x14ac:dyDescent="0.2">
      <c r="A406" s="60">
        <v>30</v>
      </c>
      <c r="B406" s="41">
        <v>11531</v>
      </c>
      <c r="C406" s="120" t="s">
        <v>1594</v>
      </c>
      <c r="D406" s="81" t="s">
        <v>1595</v>
      </c>
      <c r="E406" s="132" t="s">
        <v>22</v>
      </c>
      <c r="F406" s="133" t="s">
        <v>739</v>
      </c>
      <c r="G406" s="118" t="s">
        <v>1537</v>
      </c>
      <c r="H406" s="70" t="str">
        <f>VLOOKUP(B406,'[1]KLS 8 New'!$B$8:$P$566,15,FALSE)</f>
        <v>V</v>
      </c>
      <c r="I406" s="71"/>
      <c r="J406" s="134"/>
      <c r="K406" s="115"/>
      <c r="N406" s="74" t="s">
        <v>1117</v>
      </c>
      <c r="O406" s="74" t="e">
        <f>VLOOKUP(B406,#REF!,5,FALSE)</f>
        <v>#REF!</v>
      </c>
    </row>
    <row r="407" spans="1:15" ht="14.1" customHeight="1" x14ac:dyDescent="0.2">
      <c r="A407" s="60">
        <v>31</v>
      </c>
      <c r="B407" s="41">
        <v>11391</v>
      </c>
      <c r="C407" s="120" t="s">
        <v>1596</v>
      </c>
      <c r="D407" s="81" t="s">
        <v>1597</v>
      </c>
      <c r="E407" s="132" t="s">
        <v>22</v>
      </c>
      <c r="F407" s="133" t="s">
        <v>901</v>
      </c>
      <c r="G407" s="118" t="s">
        <v>1537</v>
      </c>
      <c r="H407" s="70" t="str">
        <f>VLOOKUP(B407,'[1]KLS 8 New'!$B$8:$P$566,15,FALSE)</f>
        <v>V</v>
      </c>
      <c r="I407" s="71"/>
      <c r="J407" s="134"/>
      <c r="K407" s="115"/>
      <c r="N407" s="74" t="s">
        <v>1117</v>
      </c>
      <c r="O407" s="74" t="e">
        <f>VLOOKUP(B407,#REF!,5,FALSE)</f>
        <v>#REF!</v>
      </c>
    </row>
    <row r="408" spans="1:15" ht="14.1" customHeight="1" x14ac:dyDescent="0.2">
      <c r="A408" s="60">
        <v>32</v>
      </c>
      <c r="B408" s="41">
        <v>11532</v>
      </c>
      <c r="C408" s="120" t="s">
        <v>1598</v>
      </c>
      <c r="D408" s="81" t="s">
        <v>1599</v>
      </c>
      <c r="E408" s="132" t="s">
        <v>22</v>
      </c>
      <c r="F408" s="133" t="s">
        <v>827</v>
      </c>
      <c r="G408" s="118" t="s">
        <v>1537</v>
      </c>
      <c r="H408" s="70" t="str">
        <f>VLOOKUP(B408,'[1]KLS 8 New'!$B$8:$P$566,15,FALSE)</f>
        <v>V</v>
      </c>
      <c r="I408" s="71"/>
      <c r="J408" s="134"/>
      <c r="K408" s="115"/>
      <c r="N408" s="74" t="s">
        <v>1117</v>
      </c>
      <c r="O408" s="74" t="e">
        <f>VLOOKUP(B408,#REF!,5,FALSE)</f>
        <v>#REF!</v>
      </c>
    </row>
    <row r="409" spans="1:15" ht="14.1" customHeight="1" x14ac:dyDescent="0.2">
      <c r="A409" s="60">
        <v>33</v>
      </c>
      <c r="B409" s="41">
        <v>11392</v>
      </c>
      <c r="C409" s="120" t="s">
        <v>1600</v>
      </c>
      <c r="D409" s="81" t="s">
        <v>1601</v>
      </c>
      <c r="E409" s="132" t="s">
        <v>16</v>
      </c>
      <c r="F409" s="133" t="s">
        <v>1187</v>
      </c>
      <c r="G409" s="118" t="s">
        <v>1537</v>
      </c>
      <c r="H409" s="70" t="str">
        <f>VLOOKUP(B409,'[1]KLS 8 New'!$B$8:$P$566,15,FALSE)</f>
        <v>V</v>
      </c>
      <c r="I409" s="71"/>
      <c r="J409" s="134"/>
      <c r="K409" s="115"/>
      <c r="N409" s="74" t="s">
        <v>1117</v>
      </c>
      <c r="O409" s="74" t="e">
        <f>VLOOKUP(B409,#REF!,5,FALSE)</f>
        <v>#REF!</v>
      </c>
    </row>
    <row r="410" spans="1:15" ht="14.1" customHeight="1" x14ac:dyDescent="0.2">
      <c r="A410" s="60">
        <v>34</v>
      </c>
      <c r="B410" s="41"/>
      <c r="C410" s="120"/>
      <c r="D410" s="81"/>
      <c r="E410" s="132"/>
      <c r="F410" s="133"/>
      <c r="G410" s="118"/>
      <c r="H410" s="118"/>
      <c r="I410" s="71"/>
      <c r="J410" s="83"/>
      <c r="K410" s="115"/>
      <c r="N410" s="74" t="s">
        <v>1117</v>
      </c>
      <c r="O410" s="74" t="e">
        <f>VLOOKUP(B410,#REF!,5,FALSE)</f>
        <v>#REF!</v>
      </c>
    </row>
    <row r="411" spans="1:15" ht="14.1" customHeight="1" x14ac:dyDescent="0.2">
      <c r="A411" s="60">
        <v>35</v>
      </c>
      <c r="B411" s="41"/>
      <c r="C411" s="120"/>
      <c r="D411" s="81"/>
      <c r="E411" s="132"/>
      <c r="F411" s="133"/>
      <c r="G411" s="118"/>
      <c r="H411" s="118"/>
      <c r="I411" s="82"/>
      <c r="J411" s="83"/>
      <c r="K411" s="115"/>
      <c r="N411" s="74" t="s">
        <v>1117</v>
      </c>
      <c r="O411" s="74" t="e">
        <f>VLOOKUP(B411,#REF!,5,FALSE)</f>
        <v>#REF!</v>
      </c>
    </row>
    <row r="412" spans="1:15" ht="14.1" customHeight="1" x14ac:dyDescent="0.2">
      <c r="A412" s="60">
        <v>36</v>
      </c>
      <c r="B412" s="41"/>
      <c r="C412" s="120"/>
      <c r="D412" s="81"/>
      <c r="E412" s="132"/>
      <c r="F412" s="85"/>
      <c r="G412" s="85"/>
      <c r="H412" s="139"/>
      <c r="I412" s="139"/>
      <c r="J412" s="133"/>
      <c r="K412" s="115"/>
      <c r="N412" s="74" t="s">
        <v>1117</v>
      </c>
      <c r="O412" s="74" t="e">
        <f>VLOOKUP(B412,#REF!,5,FALSE)</f>
        <v>#REF!</v>
      </c>
    </row>
    <row r="413" spans="1:15" ht="14.1" customHeight="1" x14ac:dyDescent="0.2">
      <c r="A413" s="60">
        <v>37</v>
      </c>
      <c r="B413" s="41"/>
      <c r="C413" s="120"/>
      <c r="D413" s="81"/>
      <c r="E413" s="132"/>
      <c r="F413" s="85"/>
      <c r="G413" s="85"/>
      <c r="H413" s="139"/>
      <c r="I413" s="139"/>
      <c r="J413" s="133"/>
      <c r="K413" s="115"/>
      <c r="N413" s="74" t="s">
        <v>1117</v>
      </c>
      <c r="O413" s="74" t="e">
        <f>VLOOKUP(B413,#REF!,5,FALSE)</f>
        <v>#REF!</v>
      </c>
    </row>
    <row r="414" spans="1:15" ht="14.1" customHeight="1" x14ac:dyDescent="0.2">
      <c r="A414" s="60">
        <v>38</v>
      </c>
      <c r="B414" s="41"/>
      <c r="C414" s="120"/>
      <c r="D414" s="81"/>
      <c r="E414" s="132"/>
      <c r="F414" s="85"/>
      <c r="G414" s="85"/>
      <c r="H414" s="139"/>
      <c r="I414" s="139"/>
      <c r="J414" s="133"/>
      <c r="K414" s="115"/>
      <c r="N414" s="74" t="s">
        <v>1117</v>
      </c>
      <c r="O414" s="74" t="e">
        <f>VLOOKUP(B414,#REF!,5,FALSE)</f>
        <v>#REF!</v>
      </c>
    </row>
    <row r="415" spans="1:15" ht="14.1" customHeight="1" x14ac:dyDescent="0.2">
      <c r="A415" s="60">
        <v>39</v>
      </c>
      <c r="B415" s="41"/>
      <c r="C415" s="120"/>
      <c r="D415" s="81"/>
      <c r="E415" s="132"/>
      <c r="F415" s="85"/>
      <c r="G415" s="139"/>
      <c r="H415" s="136"/>
      <c r="I415" s="136"/>
      <c r="J415" s="133"/>
      <c r="K415" s="115"/>
      <c r="N415" s="74" t="s">
        <v>1117</v>
      </c>
      <c r="O415" s="74" t="e">
        <f>VLOOKUP(B415,#REF!,5,FALSE)</f>
        <v>#REF!</v>
      </c>
    </row>
    <row r="416" spans="1:15" ht="14.1" customHeight="1" x14ac:dyDescent="0.2">
      <c r="A416" s="60">
        <v>40</v>
      </c>
      <c r="B416" s="41"/>
      <c r="C416" s="41"/>
      <c r="D416" s="81"/>
      <c r="E416" s="132"/>
      <c r="F416" s="85"/>
      <c r="G416" s="136"/>
      <c r="H416" s="136"/>
      <c r="I416" s="136"/>
      <c r="J416" s="133"/>
      <c r="K416" s="115"/>
      <c r="N416" s="74" t="s">
        <v>1117</v>
      </c>
      <c r="O416" s="74" t="e">
        <f>VLOOKUP(B416,#REF!,5,FALSE)</f>
        <v>#REF!</v>
      </c>
    </row>
    <row r="417" spans="1:15" ht="14.1" customHeight="1" x14ac:dyDescent="0.2">
      <c r="A417" s="60"/>
      <c r="B417" s="145"/>
      <c r="C417" s="145"/>
      <c r="D417" s="148"/>
      <c r="E417" s="147"/>
      <c r="F417" s="136"/>
      <c r="G417" s="136"/>
      <c r="H417" s="137">
        <f>COUNTIF(H377:H410,"V")</f>
        <v>32</v>
      </c>
      <c r="I417" s="136"/>
      <c r="J417" s="133"/>
      <c r="K417" s="115"/>
      <c r="N417" s="74" t="s">
        <v>1117</v>
      </c>
      <c r="O417" s="74" t="e">
        <f>VLOOKUP(B417,#REF!,5,FALSE)</f>
        <v>#REF!</v>
      </c>
    </row>
    <row r="418" spans="1:15" ht="14.1" customHeight="1" x14ac:dyDescent="0.2">
      <c r="A418" s="60"/>
      <c r="B418" s="145"/>
      <c r="C418" s="145"/>
      <c r="D418" s="149"/>
      <c r="E418" s="147"/>
      <c r="F418" s="136"/>
      <c r="G418" s="136"/>
      <c r="H418" s="136"/>
      <c r="I418" s="136"/>
      <c r="J418" s="133"/>
      <c r="K418" s="115"/>
      <c r="N418" s="74" t="s">
        <v>1117</v>
      </c>
      <c r="O418" s="74" t="e">
        <f>VLOOKUP(B418,#REF!,5,FALSE)</f>
        <v>#REF!</v>
      </c>
    </row>
    <row r="419" spans="1:15" ht="14.1" customHeight="1" x14ac:dyDescent="0.2">
      <c r="A419" s="60"/>
      <c r="B419" s="145"/>
      <c r="C419" s="145"/>
      <c r="D419" s="149"/>
      <c r="E419" s="147"/>
      <c r="F419" s="139"/>
      <c r="G419" s="139"/>
      <c r="H419" s="139"/>
      <c r="I419" s="139"/>
      <c r="J419" s="133"/>
      <c r="K419" s="115"/>
      <c r="N419" s="74" t="s">
        <v>1117</v>
      </c>
      <c r="O419" s="74" t="e">
        <f>VLOOKUP(B419,#REF!,5,FALSE)</f>
        <v>#REF!</v>
      </c>
    </row>
    <row r="420" spans="1:15" ht="14.1" customHeight="1" x14ac:dyDescent="0.2">
      <c r="A420" s="60"/>
      <c r="B420" s="112"/>
      <c r="C420" s="112"/>
      <c r="D420" s="125"/>
      <c r="E420" s="114"/>
      <c r="F420" s="126"/>
      <c r="G420" s="126"/>
      <c r="H420" s="126"/>
      <c r="I420" s="126"/>
      <c r="J420" s="85"/>
      <c r="K420" s="85"/>
    </row>
    <row r="422" spans="1:15" x14ac:dyDescent="0.2">
      <c r="B422" s="95" t="s">
        <v>822</v>
      </c>
      <c r="C422" s="96">
        <f>COUNTIF(E377:E420,"L")</f>
        <v>18</v>
      </c>
      <c r="I422" s="97" t="s">
        <v>823</v>
      </c>
    </row>
    <row r="423" spans="1:15" x14ac:dyDescent="0.2">
      <c r="B423" s="95" t="s">
        <v>824</v>
      </c>
      <c r="C423" s="96">
        <f>COUNTIF(E377:E420,"P")</f>
        <v>15</v>
      </c>
      <c r="I423" s="97"/>
    </row>
    <row r="424" spans="1:15" x14ac:dyDescent="0.2">
      <c r="B424" s="95" t="s">
        <v>825</v>
      </c>
      <c r="C424" s="96">
        <f>SUM(C422:C423)</f>
        <v>33</v>
      </c>
      <c r="I424" s="97"/>
    </row>
    <row r="425" spans="1:15" x14ac:dyDescent="0.2">
      <c r="I425" s="97"/>
    </row>
    <row r="426" spans="1:15" x14ac:dyDescent="0.2">
      <c r="A426" s="57"/>
      <c r="F426" s="98"/>
      <c r="G426" s="98"/>
      <c r="H426" s="98"/>
      <c r="I426" s="99" t="str">
        <f>VLOOKUP(B375,'[1]REKAP NEW'!$B$12:$F$40,5,FALSE)</f>
        <v>NYI ANA WIJAYANTI, S.S</v>
      </c>
      <c r="J426" s="98"/>
      <c r="K426" s="98"/>
    </row>
    <row r="446" spans="1:11" ht="15.75" x14ac:dyDescent="0.25">
      <c r="A446" s="174" t="s">
        <v>736</v>
      </c>
      <c r="B446" s="174"/>
      <c r="C446" s="174"/>
      <c r="D446" s="174"/>
      <c r="E446" s="174"/>
      <c r="F446" s="174"/>
      <c r="G446" s="174"/>
      <c r="H446" s="174"/>
      <c r="I446" s="174"/>
      <c r="J446" s="174"/>
      <c r="K446" s="174"/>
    </row>
    <row r="447" spans="1:11" ht="15.75" x14ac:dyDescent="0.25">
      <c r="A447" s="175" t="s">
        <v>737</v>
      </c>
      <c r="B447" s="175"/>
      <c r="C447" s="175"/>
      <c r="D447" s="175"/>
      <c r="E447" s="175"/>
      <c r="F447" s="175"/>
      <c r="G447" s="175"/>
      <c r="H447" s="175"/>
      <c r="I447" s="175"/>
      <c r="J447" s="175"/>
      <c r="K447" s="175"/>
    </row>
    <row r="448" spans="1:11" ht="15.75" x14ac:dyDescent="0.25">
      <c r="A448" s="173" t="s">
        <v>1190</v>
      </c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</row>
    <row r="449" spans="1:15" x14ac:dyDescent="0.2">
      <c r="A449" s="57" t="s">
        <v>1602</v>
      </c>
    </row>
    <row r="450" spans="1:15" x14ac:dyDescent="0.2">
      <c r="B450" s="59" t="s">
        <v>1187</v>
      </c>
    </row>
    <row r="451" spans="1:15" ht="27" customHeight="1" x14ac:dyDescent="0.2">
      <c r="A451" s="60" t="s">
        <v>9</v>
      </c>
      <c r="B451" s="61" t="s">
        <v>6</v>
      </c>
      <c r="C451" s="61" t="s">
        <v>14</v>
      </c>
      <c r="D451" s="60" t="s">
        <v>740</v>
      </c>
      <c r="E451" s="60" t="s">
        <v>741</v>
      </c>
      <c r="F451" s="60"/>
      <c r="G451" s="60"/>
      <c r="H451" s="60"/>
      <c r="I451" s="60"/>
      <c r="J451" s="60"/>
      <c r="K451" s="60"/>
      <c r="N451" s="64" t="s">
        <v>743</v>
      </c>
      <c r="O451" s="65" t="s">
        <v>745</v>
      </c>
    </row>
    <row r="452" spans="1:15" ht="14.1" customHeight="1" x14ac:dyDescent="0.2">
      <c r="A452" s="60">
        <v>1</v>
      </c>
      <c r="B452" s="41">
        <v>11297</v>
      </c>
      <c r="C452" s="120" t="s">
        <v>1603</v>
      </c>
      <c r="D452" s="81" t="s">
        <v>1604</v>
      </c>
      <c r="E452" s="132" t="s">
        <v>22</v>
      </c>
      <c r="F452" s="133" t="s">
        <v>739</v>
      </c>
      <c r="G452" s="118" t="s">
        <v>1605</v>
      </c>
      <c r="H452" s="70" t="str">
        <f>VLOOKUP(B452,'[1]KLS 8 New'!$B$8:$P$566,15,FALSE)</f>
        <v>V</v>
      </c>
      <c r="I452" s="71"/>
      <c r="J452" s="134"/>
      <c r="K452" s="115"/>
      <c r="N452" s="74" t="s">
        <v>1187</v>
      </c>
      <c r="O452" s="74" t="e">
        <f>VLOOKUP(B452,#REF!,5,FALSE)</f>
        <v>#REF!</v>
      </c>
    </row>
    <row r="453" spans="1:15" ht="14.1" customHeight="1" x14ac:dyDescent="0.2">
      <c r="A453" s="60">
        <v>2</v>
      </c>
      <c r="B453" s="41">
        <v>11362</v>
      </c>
      <c r="C453" s="120" t="s">
        <v>1606</v>
      </c>
      <c r="D453" s="81" t="s">
        <v>1607</v>
      </c>
      <c r="E453" s="132" t="s">
        <v>22</v>
      </c>
      <c r="F453" s="133" t="s">
        <v>1117</v>
      </c>
      <c r="G453" s="118" t="s">
        <v>1605</v>
      </c>
      <c r="H453" s="70" t="str">
        <f>VLOOKUP(B453,'[1]KLS 8 New'!$B$8:$P$566,15,FALSE)</f>
        <v>V</v>
      </c>
      <c r="I453" s="71"/>
      <c r="J453" s="134"/>
      <c r="K453" s="115"/>
      <c r="N453" s="74" t="s">
        <v>1187</v>
      </c>
      <c r="O453" s="74" t="e">
        <f>VLOOKUP(B453,#REF!,5,FALSE)</f>
        <v>#REF!</v>
      </c>
    </row>
    <row r="454" spans="1:15" ht="14.1" customHeight="1" x14ac:dyDescent="0.2">
      <c r="A454" s="60">
        <v>3</v>
      </c>
      <c r="B454" s="41">
        <v>11468</v>
      </c>
      <c r="C454" s="120" t="s">
        <v>1608</v>
      </c>
      <c r="D454" s="81" t="s">
        <v>1609</v>
      </c>
      <c r="E454" s="132" t="s">
        <v>16</v>
      </c>
      <c r="F454" s="133" t="s">
        <v>827</v>
      </c>
      <c r="G454" s="118" t="s">
        <v>1605</v>
      </c>
      <c r="H454" s="70" t="str">
        <f>VLOOKUP(B454,'[1]KLS 8 New'!$B$8:$P$566,15,FALSE)</f>
        <v>V</v>
      </c>
      <c r="I454" s="71"/>
      <c r="J454" s="134"/>
      <c r="K454" s="115"/>
      <c r="N454" s="74" t="s">
        <v>1187</v>
      </c>
      <c r="O454" s="74" t="e">
        <f>VLOOKUP(B454,#REF!,5,FALSE)</f>
        <v>#REF!</v>
      </c>
    </row>
    <row r="455" spans="1:15" ht="14.1" customHeight="1" x14ac:dyDescent="0.2">
      <c r="A455" s="60">
        <v>4</v>
      </c>
      <c r="B455" s="41">
        <v>11539</v>
      </c>
      <c r="C455" s="120" t="s">
        <v>1610</v>
      </c>
      <c r="D455" s="81" t="s">
        <v>1611</v>
      </c>
      <c r="E455" s="132" t="s">
        <v>16</v>
      </c>
      <c r="F455" s="134" t="s">
        <v>739</v>
      </c>
      <c r="G455" s="118" t="s">
        <v>1605</v>
      </c>
      <c r="H455" s="70" t="str">
        <f>VLOOKUP(B455,'[1]KLS 8 New'!$B$8:$P$566,15,FALSE)</f>
        <v>V</v>
      </c>
      <c r="I455" s="71"/>
      <c r="J455" s="134"/>
      <c r="K455" s="115"/>
      <c r="N455" s="74" t="s">
        <v>1187</v>
      </c>
      <c r="O455" s="74" t="e">
        <f>VLOOKUP(B455,#REF!,5,FALSE)</f>
        <v>#REF!</v>
      </c>
    </row>
    <row r="456" spans="1:15" ht="14.1" customHeight="1" x14ac:dyDescent="0.2">
      <c r="A456" s="60">
        <v>5</v>
      </c>
      <c r="B456" s="41">
        <v>11396</v>
      </c>
      <c r="C456" s="120" t="s">
        <v>1612</v>
      </c>
      <c r="D456" s="81" t="s">
        <v>1613</v>
      </c>
      <c r="E456" s="132" t="s">
        <v>16</v>
      </c>
      <c r="F456" s="133" t="s">
        <v>1189</v>
      </c>
      <c r="G456" s="118" t="s">
        <v>1605</v>
      </c>
      <c r="H456" s="70" t="str">
        <f>VLOOKUP(B456,'[1]KLS 8 New'!$B$8:$P$566,15,FALSE)</f>
        <v>V</v>
      </c>
      <c r="I456" s="71"/>
      <c r="J456" s="134"/>
      <c r="K456" s="115"/>
      <c r="N456" s="74" t="s">
        <v>1187</v>
      </c>
      <c r="O456" s="74" t="e">
        <f>VLOOKUP(B456,#REF!,5,FALSE)</f>
        <v>#REF!</v>
      </c>
    </row>
    <row r="457" spans="1:15" ht="14.1" customHeight="1" x14ac:dyDescent="0.2">
      <c r="A457" s="60">
        <v>6</v>
      </c>
      <c r="B457" s="41">
        <v>11472</v>
      </c>
      <c r="C457" s="120" t="s">
        <v>1614</v>
      </c>
      <c r="D457" s="81" t="s">
        <v>1615</v>
      </c>
      <c r="E457" s="132" t="s">
        <v>22</v>
      </c>
      <c r="F457" s="133" t="s">
        <v>901</v>
      </c>
      <c r="G457" s="118" t="s">
        <v>1605</v>
      </c>
      <c r="H457" s="70" t="str">
        <f>VLOOKUP(B457,'[1]KLS 8 New'!$B$8:$P$566,15,FALSE)</f>
        <v>V</v>
      </c>
      <c r="I457" s="71"/>
      <c r="J457" s="134"/>
      <c r="K457" s="115"/>
      <c r="N457" s="74" t="s">
        <v>1187</v>
      </c>
      <c r="O457" s="74" t="e">
        <f>VLOOKUP(B457,#REF!,5,FALSE)</f>
        <v>#REF!</v>
      </c>
    </row>
    <row r="458" spans="1:15" ht="14.1" customHeight="1" x14ac:dyDescent="0.2">
      <c r="A458" s="60">
        <v>7</v>
      </c>
      <c r="B458" s="41">
        <v>11435</v>
      </c>
      <c r="C458" s="120" t="s">
        <v>1616</v>
      </c>
      <c r="D458" s="81" t="s">
        <v>1617</v>
      </c>
      <c r="E458" s="132" t="s">
        <v>22</v>
      </c>
      <c r="F458" s="133" t="s">
        <v>1045</v>
      </c>
      <c r="G458" s="118" t="s">
        <v>1605</v>
      </c>
      <c r="H458" s="70" t="str">
        <f>VLOOKUP(B458,'[1]KLS 8 New'!$B$8:$P$566,15,FALSE)</f>
        <v>V</v>
      </c>
      <c r="I458" s="71"/>
      <c r="J458" s="134"/>
      <c r="K458" s="115"/>
      <c r="N458" s="74" t="s">
        <v>1187</v>
      </c>
      <c r="O458" s="74" t="e">
        <f>VLOOKUP(B458,#REF!,5,FALSE)</f>
        <v>#REF!</v>
      </c>
    </row>
    <row r="459" spans="1:15" ht="14.1" customHeight="1" x14ac:dyDescent="0.2">
      <c r="A459" s="60">
        <v>8</v>
      </c>
      <c r="B459" s="41">
        <v>11334</v>
      </c>
      <c r="C459" s="120" t="s">
        <v>1618</v>
      </c>
      <c r="D459" s="81" t="s">
        <v>1619</v>
      </c>
      <c r="E459" s="132" t="s">
        <v>16</v>
      </c>
      <c r="F459" s="133" t="s">
        <v>973</v>
      </c>
      <c r="G459" s="118" t="s">
        <v>1605</v>
      </c>
      <c r="H459" s="70" t="str">
        <f>VLOOKUP(B459,'[1]KLS 8 New'!$B$8:$P$566,15,FALSE)</f>
        <v/>
      </c>
      <c r="I459" s="71"/>
      <c r="J459" s="134"/>
      <c r="K459" s="115"/>
      <c r="N459" s="74" t="s">
        <v>1187</v>
      </c>
      <c r="O459" s="74" t="e">
        <f>VLOOKUP(B459,#REF!,5,FALSE)</f>
        <v>#REF!</v>
      </c>
    </row>
    <row r="460" spans="1:15" ht="14.1" customHeight="1" x14ac:dyDescent="0.2">
      <c r="A460" s="60">
        <v>9</v>
      </c>
      <c r="B460" s="41">
        <v>11508</v>
      </c>
      <c r="C460" s="120" t="s">
        <v>1620</v>
      </c>
      <c r="D460" s="81" t="s">
        <v>1621</v>
      </c>
      <c r="E460" s="132" t="s">
        <v>22</v>
      </c>
      <c r="F460" s="133" t="s">
        <v>973</v>
      </c>
      <c r="G460" s="118" t="s">
        <v>1605</v>
      </c>
      <c r="H460" s="70" t="str">
        <f>VLOOKUP(B460,'[1]KLS 8 New'!$B$8:$P$566,15,FALSE)</f>
        <v>V</v>
      </c>
      <c r="I460" s="71"/>
      <c r="J460" s="134"/>
      <c r="K460" s="115"/>
      <c r="N460" s="74" t="s">
        <v>1187</v>
      </c>
      <c r="O460" s="74" t="e">
        <f>VLOOKUP(B460,#REF!,5,FALSE)</f>
        <v>#REF!</v>
      </c>
    </row>
    <row r="461" spans="1:15" ht="14.1" customHeight="1" x14ac:dyDescent="0.2">
      <c r="A461" s="60">
        <v>10</v>
      </c>
      <c r="B461" s="41">
        <v>11404</v>
      </c>
      <c r="C461" s="120" t="s">
        <v>1622</v>
      </c>
      <c r="D461" s="81" t="s">
        <v>1623</v>
      </c>
      <c r="E461" s="132" t="s">
        <v>22</v>
      </c>
      <c r="F461" s="133" t="s">
        <v>827</v>
      </c>
      <c r="G461" s="118" t="s">
        <v>1605</v>
      </c>
      <c r="H461" s="70" t="str">
        <f>VLOOKUP(B461,'[1]KLS 8 New'!$B$8:$P$566,15,FALSE)</f>
        <v>V</v>
      </c>
      <c r="I461" s="71"/>
      <c r="J461" s="134"/>
      <c r="K461" s="115"/>
      <c r="N461" s="74" t="s">
        <v>1187</v>
      </c>
      <c r="O461" s="74" t="e">
        <f>VLOOKUP(B461,#REF!,5,FALSE)</f>
        <v>#REF!</v>
      </c>
    </row>
    <row r="462" spans="1:15" ht="14.1" customHeight="1" x14ac:dyDescent="0.2">
      <c r="A462" s="60">
        <v>11</v>
      </c>
      <c r="B462" s="41">
        <v>11546</v>
      </c>
      <c r="C462" s="120" t="s">
        <v>1624</v>
      </c>
      <c r="D462" s="81" t="s">
        <v>1625</v>
      </c>
      <c r="E462" s="132" t="s">
        <v>22</v>
      </c>
      <c r="F462" s="133" t="s">
        <v>901</v>
      </c>
      <c r="G462" s="118" t="s">
        <v>1605</v>
      </c>
      <c r="H462" s="70" t="str">
        <f>VLOOKUP(B462,'[1]KLS 8 New'!$B$8:$P$566,15,FALSE)</f>
        <v>V</v>
      </c>
      <c r="I462" s="71"/>
      <c r="J462" s="134"/>
      <c r="K462" s="115"/>
      <c r="N462" s="74" t="s">
        <v>1187</v>
      </c>
      <c r="O462" s="74" t="e">
        <f>VLOOKUP(B462,#REF!,5,FALSE)</f>
        <v>#REF!</v>
      </c>
    </row>
    <row r="463" spans="1:15" ht="14.1" customHeight="1" x14ac:dyDescent="0.2">
      <c r="A463" s="60">
        <v>12</v>
      </c>
      <c r="B463" s="41">
        <v>11440</v>
      </c>
      <c r="C463" s="120" t="s">
        <v>1626</v>
      </c>
      <c r="D463" s="81" t="s">
        <v>1627</v>
      </c>
      <c r="E463" s="132" t="s">
        <v>16</v>
      </c>
      <c r="F463" s="133" t="s">
        <v>1117</v>
      </c>
      <c r="G463" s="118" t="s">
        <v>1605</v>
      </c>
      <c r="H463" s="70" t="str">
        <f>VLOOKUP(B463,'[1]KLS 8 New'!$B$8:$P$566,15,FALSE)</f>
        <v/>
      </c>
      <c r="I463" s="71"/>
      <c r="J463" s="134"/>
      <c r="K463" s="115"/>
      <c r="N463" s="74" t="s">
        <v>1187</v>
      </c>
      <c r="O463" s="74" t="e">
        <f>VLOOKUP(B463,#REF!,5,FALSE)</f>
        <v>#REF!</v>
      </c>
    </row>
    <row r="464" spans="1:15" ht="14.1" customHeight="1" x14ac:dyDescent="0.2">
      <c r="A464" s="60">
        <v>13</v>
      </c>
      <c r="B464" s="41">
        <v>11308</v>
      </c>
      <c r="C464" s="120" t="s">
        <v>1628</v>
      </c>
      <c r="D464" s="81" t="s">
        <v>1629</v>
      </c>
      <c r="E464" s="132" t="s">
        <v>22</v>
      </c>
      <c r="F464" s="133" t="s">
        <v>739</v>
      </c>
      <c r="G464" s="118" t="s">
        <v>1605</v>
      </c>
      <c r="H464" s="70" t="str">
        <f>VLOOKUP(B464,'[1]KLS 8 New'!$B$8:$P$566,15,FALSE)</f>
        <v/>
      </c>
      <c r="I464" s="71"/>
      <c r="J464" s="134"/>
      <c r="K464" s="115"/>
      <c r="N464" s="74" t="s">
        <v>1187</v>
      </c>
      <c r="O464" s="74" t="e">
        <f>VLOOKUP(B464,#REF!,5,FALSE)</f>
        <v>#REF!</v>
      </c>
    </row>
    <row r="465" spans="1:15" ht="14.1" customHeight="1" x14ac:dyDescent="0.2">
      <c r="A465" s="60">
        <v>14</v>
      </c>
      <c r="B465" s="41">
        <v>11480</v>
      </c>
      <c r="C465" s="120" t="s">
        <v>1630</v>
      </c>
      <c r="D465" s="81" t="s">
        <v>1631</v>
      </c>
      <c r="E465" s="132" t="s">
        <v>16</v>
      </c>
      <c r="F465" s="133" t="s">
        <v>1045</v>
      </c>
      <c r="G465" s="118" t="s">
        <v>1605</v>
      </c>
      <c r="H465" s="70" t="str">
        <f>VLOOKUP(B465,'[1]KLS 8 New'!$B$8:$P$566,15,FALSE)</f>
        <v>V</v>
      </c>
      <c r="I465" s="71"/>
      <c r="J465" s="134"/>
      <c r="K465" s="115"/>
      <c r="N465" s="74" t="s">
        <v>1187</v>
      </c>
      <c r="O465" s="74" t="e">
        <f>VLOOKUP(B465,#REF!,5,FALSE)</f>
        <v>#REF!</v>
      </c>
    </row>
    <row r="466" spans="1:15" ht="14.1" customHeight="1" x14ac:dyDescent="0.2">
      <c r="A466" s="60">
        <v>15</v>
      </c>
      <c r="B466" s="41">
        <v>11510</v>
      </c>
      <c r="C466" s="120" t="s">
        <v>1632</v>
      </c>
      <c r="D466" s="81" t="s">
        <v>1633</v>
      </c>
      <c r="E466" s="132" t="s">
        <v>16</v>
      </c>
      <c r="F466" s="133" t="s">
        <v>1189</v>
      </c>
      <c r="G466" s="118" t="s">
        <v>1605</v>
      </c>
      <c r="H466" s="70" t="str">
        <f>VLOOKUP(B466,'[1]KLS 8 New'!$B$8:$P$566,15,FALSE)</f>
        <v>V</v>
      </c>
      <c r="I466" s="71"/>
      <c r="J466" s="134"/>
      <c r="K466" s="115"/>
      <c r="N466" s="74" t="s">
        <v>1187</v>
      </c>
      <c r="O466" s="74" t="e">
        <f>VLOOKUP(B466,#REF!,5,FALSE)</f>
        <v>#REF!</v>
      </c>
    </row>
    <row r="467" spans="1:15" ht="14.1" customHeight="1" x14ac:dyDescent="0.2">
      <c r="A467" s="60">
        <v>16</v>
      </c>
      <c r="B467" s="41">
        <v>11445</v>
      </c>
      <c r="C467" s="120" t="s">
        <v>1634</v>
      </c>
      <c r="D467" s="81" t="s">
        <v>1635</v>
      </c>
      <c r="E467" s="132" t="s">
        <v>16</v>
      </c>
      <c r="F467" s="133" t="s">
        <v>973</v>
      </c>
      <c r="G467" s="118" t="s">
        <v>1605</v>
      </c>
      <c r="H467" s="70" t="str">
        <f>VLOOKUP(B467,'[1]KLS 8 New'!$B$8:$P$566,15,FALSE)</f>
        <v/>
      </c>
      <c r="I467" s="71"/>
      <c r="J467" s="134"/>
      <c r="K467" s="115"/>
      <c r="N467" s="74" t="s">
        <v>1187</v>
      </c>
      <c r="O467" s="74" t="e">
        <f>VLOOKUP(B467,#REF!,5,FALSE)</f>
        <v>#REF!</v>
      </c>
    </row>
    <row r="468" spans="1:15" ht="14.1" customHeight="1" x14ac:dyDescent="0.2">
      <c r="A468" s="60">
        <v>17</v>
      </c>
      <c r="B468" s="41">
        <v>11515</v>
      </c>
      <c r="C468" s="120" t="s">
        <v>1636</v>
      </c>
      <c r="D468" s="81" t="s">
        <v>1637</v>
      </c>
      <c r="E468" s="132" t="s">
        <v>22</v>
      </c>
      <c r="F468" s="133" t="s">
        <v>1117</v>
      </c>
      <c r="G468" s="118" t="s">
        <v>1605</v>
      </c>
      <c r="H468" s="70" t="str">
        <f>VLOOKUP(B468,'[1]KLS 8 New'!$B$8:$P$566,15,FALSE)</f>
        <v>V</v>
      </c>
      <c r="I468" s="71"/>
      <c r="J468" s="134"/>
      <c r="K468" s="115"/>
      <c r="N468" s="74" t="s">
        <v>1187</v>
      </c>
      <c r="O468" s="74" t="e">
        <f>VLOOKUP(B468,#REF!,5,FALSE)</f>
        <v>#REF!</v>
      </c>
    </row>
    <row r="469" spans="1:15" ht="14.1" customHeight="1" x14ac:dyDescent="0.2">
      <c r="A469" s="60">
        <v>18</v>
      </c>
      <c r="B469" s="41">
        <v>11313</v>
      </c>
      <c r="C469" s="41" t="s">
        <v>1638</v>
      </c>
      <c r="D469" s="81" t="s">
        <v>1639</v>
      </c>
      <c r="E469" s="132" t="s">
        <v>22</v>
      </c>
      <c r="F469" s="133" t="s">
        <v>827</v>
      </c>
      <c r="G469" s="118" t="s">
        <v>1605</v>
      </c>
      <c r="H469" s="70" t="str">
        <f>VLOOKUP(B469,'[1]KLS 8 New'!$B$8:$P$566,15,FALSE)</f>
        <v/>
      </c>
      <c r="I469" s="71"/>
      <c r="J469" s="134"/>
      <c r="K469" s="115"/>
      <c r="N469" s="74" t="s">
        <v>1187</v>
      </c>
      <c r="O469" s="74" t="e">
        <f>VLOOKUP(B469,#REF!,5,FALSE)</f>
        <v>#REF!</v>
      </c>
    </row>
    <row r="470" spans="1:15" ht="14.1" customHeight="1" x14ac:dyDescent="0.2">
      <c r="A470" s="60">
        <v>19</v>
      </c>
      <c r="B470" s="41">
        <v>11314</v>
      </c>
      <c r="C470" s="120" t="s">
        <v>1640</v>
      </c>
      <c r="D470" s="81" t="s">
        <v>1641</v>
      </c>
      <c r="E470" s="132" t="s">
        <v>22</v>
      </c>
      <c r="F470" s="133" t="s">
        <v>1189</v>
      </c>
      <c r="G470" s="118" t="s">
        <v>1605</v>
      </c>
      <c r="H470" s="70" t="str">
        <f>VLOOKUP(B470,'[1]KLS 8 New'!$B$8:$P$566,15,FALSE)</f>
        <v>V</v>
      </c>
      <c r="I470" s="71"/>
      <c r="J470" s="134"/>
      <c r="K470" s="115"/>
      <c r="N470" s="74" t="s">
        <v>1187</v>
      </c>
      <c r="O470" s="74" t="e">
        <f>VLOOKUP(B470,#REF!,5,FALSE)</f>
        <v>#REF!</v>
      </c>
    </row>
    <row r="471" spans="1:15" ht="14.1" customHeight="1" x14ac:dyDescent="0.2">
      <c r="A471" s="60">
        <v>20</v>
      </c>
      <c r="B471" s="41">
        <v>11516</v>
      </c>
      <c r="C471" s="120" t="s">
        <v>1642</v>
      </c>
      <c r="D471" s="81" t="s">
        <v>1643</v>
      </c>
      <c r="E471" s="132" t="s">
        <v>22</v>
      </c>
      <c r="F471" s="133" t="s">
        <v>1045</v>
      </c>
      <c r="G471" s="118" t="s">
        <v>1605</v>
      </c>
      <c r="H471" s="70" t="str">
        <f>VLOOKUP(B471,'[1]KLS 8 New'!$B$8:$P$566,15,FALSE)</f>
        <v>V</v>
      </c>
      <c r="I471" s="71"/>
      <c r="J471" s="134"/>
      <c r="K471" s="115"/>
      <c r="N471" s="74" t="s">
        <v>1187</v>
      </c>
      <c r="O471" s="74" t="e">
        <f>VLOOKUP(B471,#REF!,5,FALSE)</f>
        <v>#REF!</v>
      </c>
    </row>
    <row r="472" spans="1:15" ht="14.1" customHeight="1" x14ac:dyDescent="0.2">
      <c r="A472" s="60">
        <v>21</v>
      </c>
      <c r="B472" s="41">
        <v>11517</v>
      </c>
      <c r="C472" s="120" t="s">
        <v>1644</v>
      </c>
      <c r="D472" s="81" t="s">
        <v>1645</v>
      </c>
      <c r="E472" s="132" t="s">
        <v>22</v>
      </c>
      <c r="F472" s="133" t="s">
        <v>901</v>
      </c>
      <c r="G472" s="118" t="s">
        <v>1605</v>
      </c>
      <c r="H472" s="70" t="str">
        <f>VLOOKUP(B472,'[1]KLS 8 New'!$B$8:$P$566,15,FALSE)</f>
        <v>V</v>
      </c>
      <c r="I472" s="71"/>
      <c r="J472" s="134"/>
      <c r="K472" s="115"/>
      <c r="N472" s="74" t="s">
        <v>1187</v>
      </c>
      <c r="O472" s="74" t="e">
        <f>VLOOKUP(B472,#REF!,5,FALSE)</f>
        <v>#REF!</v>
      </c>
    </row>
    <row r="473" spans="1:15" ht="14.1" customHeight="1" x14ac:dyDescent="0.2">
      <c r="A473" s="60">
        <v>22</v>
      </c>
      <c r="B473" s="41">
        <v>11413</v>
      </c>
      <c r="C473" s="120" t="s">
        <v>1646</v>
      </c>
      <c r="D473" s="81" t="s">
        <v>1647</v>
      </c>
      <c r="E473" s="132" t="s">
        <v>16</v>
      </c>
      <c r="F473" s="133" t="s">
        <v>739</v>
      </c>
      <c r="G473" s="118" t="s">
        <v>1605</v>
      </c>
      <c r="H473" s="70" t="str">
        <f>VLOOKUP(B473,'[1]KLS 8 New'!$B$8:$P$566,15,FALSE)</f>
        <v>V</v>
      </c>
      <c r="I473" s="71"/>
      <c r="J473" s="134"/>
      <c r="K473" s="115"/>
      <c r="N473" s="74" t="s">
        <v>1187</v>
      </c>
      <c r="O473" s="74" t="e">
        <f>VLOOKUP(B473,#REF!,5,FALSE)</f>
        <v>#REF!</v>
      </c>
    </row>
    <row r="474" spans="1:15" ht="14.1" customHeight="1" x14ac:dyDescent="0.2">
      <c r="A474" s="60">
        <v>23</v>
      </c>
      <c r="B474" s="41">
        <v>11350</v>
      </c>
      <c r="C474" s="120" t="s">
        <v>1648</v>
      </c>
      <c r="D474" s="81" t="s">
        <v>1649</v>
      </c>
      <c r="E474" s="132" t="s">
        <v>16</v>
      </c>
      <c r="F474" s="133" t="s">
        <v>1117</v>
      </c>
      <c r="G474" s="118" t="s">
        <v>1605</v>
      </c>
      <c r="H474" s="70" t="str">
        <f>VLOOKUP(B474,'[1]KLS 8 New'!$B$8:$P$566,15,FALSE)</f>
        <v>V</v>
      </c>
      <c r="I474" s="71"/>
      <c r="J474" s="134"/>
      <c r="K474" s="115"/>
      <c r="N474" s="74" t="s">
        <v>1187</v>
      </c>
      <c r="O474" s="74" t="e">
        <f>VLOOKUP(B474,#REF!,5,FALSE)</f>
        <v>#REF!</v>
      </c>
    </row>
    <row r="475" spans="1:15" ht="14.1" customHeight="1" x14ac:dyDescent="0.2">
      <c r="A475" s="60">
        <v>24</v>
      </c>
      <c r="B475" s="41">
        <v>11418</v>
      </c>
      <c r="C475" s="120" t="s">
        <v>1650</v>
      </c>
      <c r="D475" s="81" t="s">
        <v>1651</v>
      </c>
      <c r="E475" s="132" t="s">
        <v>16</v>
      </c>
      <c r="F475" s="133" t="s">
        <v>1045</v>
      </c>
      <c r="G475" s="118" t="s">
        <v>1605</v>
      </c>
      <c r="H475" s="70" t="str">
        <f>VLOOKUP(B475,'[1]KLS 8 New'!$B$8:$P$566,15,FALSE)</f>
        <v>V</v>
      </c>
      <c r="I475" s="71"/>
      <c r="J475" s="134"/>
      <c r="K475" s="115"/>
      <c r="N475" s="74" t="s">
        <v>1187</v>
      </c>
      <c r="O475" s="74" t="e">
        <f>VLOOKUP(B475,#REF!,5,FALSE)</f>
        <v>#REF!</v>
      </c>
    </row>
    <row r="476" spans="1:15" ht="14.1" customHeight="1" x14ac:dyDescent="0.2">
      <c r="A476" s="60">
        <v>25</v>
      </c>
      <c r="B476" s="41">
        <v>11458</v>
      </c>
      <c r="C476" s="120" t="s">
        <v>1652</v>
      </c>
      <c r="D476" s="81" t="s">
        <v>1653</v>
      </c>
      <c r="E476" s="132" t="s">
        <v>16</v>
      </c>
      <c r="F476" s="133" t="s">
        <v>901</v>
      </c>
      <c r="G476" s="118" t="s">
        <v>1605</v>
      </c>
      <c r="H476" s="70" t="str">
        <f>VLOOKUP(B476,'[1]KLS 8 New'!$B$8:$P$566,15,FALSE)</f>
        <v>V</v>
      </c>
      <c r="I476" s="71"/>
      <c r="J476" s="134"/>
      <c r="K476" s="115"/>
      <c r="N476" s="74" t="s">
        <v>1187</v>
      </c>
      <c r="O476" s="74" t="e">
        <f>VLOOKUP(B476,#REF!,5,FALSE)</f>
        <v>#REF!</v>
      </c>
    </row>
    <row r="477" spans="1:15" ht="14.1" customHeight="1" x14ac:dyDescent="0.2">
      <c r="A477" s="60">
        <v>26</v>
      </c>
      <c r="B477" s="41">
        <v>11525</v>
      </c>
      <c r="C477" s="120" t="s">
        <v>1654</v>
      </c>
      <c r="D477" s="81" t="s">
        <v>1655</v>
      </c>
      <c r="E477" s="132" t="s">
        <v>22</v>
      </c>
      <c r="F477" s="133" t="s">
        <v>1189</v>
      </c>
      <c r="G477" s="118" t="s">
        <v>1605</v>
      </c>
      <c r="H477" s="70" t="str">
        <f>VLOOKUP(B477,'[1]KLS 8 New'!$B$8:$P$566,15,FALSE)</f>
        <v>V</v>
      </c>
      <c r="I477" s="71"/>
      <c r="J477" s="134"/>
      <c r="K477" s="115"/>
      <c r="N477" s="74" t="s">
        <v>1187</v>
      </c>
      <c r="O477" s="74" t="e">
        <f>VLOOKUP(B477,#REF!,5,FALSE)</f>
        <v>#REF!</v>
      </c>
    </row>
    <row r="478" spans="1:15" ht="14.1" customHeight="1" x14ac:dyDescent="0.2">
      <c r="A478" s="60">
        <v>27</v>
      </c>
      <c r="B478" s="41">
        <v>11387</v>
      </c>
      <c r="C478" s="120" t="s">
        <v>1656</v>
      </c>
      <c r="D478" s="81" t="s">
        <v>1657</v>
      </c>
      <c r="E478" s="132" t="s">
        <v>16</v>
      </c>
      <c r="F478" s="133" t="s">
        <v>739</v>
      </c>
      <c r="G478" s="118" t="s">
        <v>1605</v>
      </c>
      <c r="H478" s="70" t="str">
        <f>VLOOKUP(B478,'[1]KLS 8 New'!$B$8:$P$566,15,FALSE)</f>
        <v>V</v>
      </c>
      <c r="I478" s="71"/>
      <c r="J478" s="134"/>
      <c r="K478" s="115"/>
      <c r="N478" s="74" t="s">
        <v>1187</v>
      </c>
      <c r="O478" s="74" t="e">
        <f>VLOOKUP(B478,#REF!,5,FALSE)</f>
        <v>#REF!</v>
      </c>
    </row>
    <row r="479" spans="1:15" ht="14.1" customHeight="1" x14ac:dyDescent="0.2">
      <c r="A479" s="60">
        <v>28</v>
      </c>
      <c r="B479" s="41">
        <v>11354</v>
      </c>
      <c r="C479" s="120" t="s">
        <v>1658</v>
      </c>
      <c r="D479" s="81" t="s">
        <v>1659</v>
      </c>
      <c r="E479" s="132" t="s">
        <v>22</v>
      </c>
      <c r="F479" s="133" t="s">
        <v>827</v>
      </c>
      <c r="G479" s="118" t="s">
        <v>1605</v>
      </c>
      <c r="H479" s="70" t="str">
        <f>VLOOKUP(B479,'[1]KLS 8 New'!$B$8:$P$566,15,FALSE)</f>
        <v>V</v>
      </c>
      <c r="I479" s="71"/>
      <c r="J479" s="134"/>
      <c r="K479" s="115"/>
      <c r="N479" s="74" t="s">
        <v>1187</v>
      </c>
      <c r="O479" s="74" t="e">
        <f>VLOOKUP(B479,#REF!,5,FALSE)</f>
        <v>#REF!</v>
      </c>
    </row>
    <row r="480" spans="1:15" ht="14.1" customHeight="1" x14ac:dyDescent="0.2">
      <c r="A480" s="60">
        <v>29</v>
      </c>
      <c r="B480" s="41">
        <v>11563</v>
      </c>
      <c r="C480" s="120" t="s">
        <v>1660</v>
      </c>
      <c r="D480" s="81" t="s">
        <v>1661</v>
      </c>
      <c r="E480" s="132" t="s">
        <v>16</v>
      </c>
      <c r="F480" s="133" t="s">
        <v>973</v>
      </c>
      <c r="G480" s="118" t="s">
        <v>1605</v>
      </c>
      <c r="H480" s="70" t="str">
        <f>VLOOKUP(B480,'[1]KLS 8 New'!$B$8:$P$566,15,FALSE)</f>
        <v>V</v>
      </c>
      <c r="I480" s="71"/>
      <c r="J480" s="134"/>
      <c r="K480" s="115"/>
      <c r="N480" s="74" t="s">
        <v>1187</v>
      </c>
      <c r="O480" s="74" t="e">
        <f>VLOOKUP(B480,#REF!,5,FALSE)</f>
        <v>#REF!</v>
      </c>
    </row>
    <row r="481" spans="1:15" ht="14.1" customHeight="1" x14ac:dyDescent="0.2">
      <c r="A481" s="60">
        <v>30</v>
      </c>
      <c r="B481" s="41">
        <v>11564</v>
      </c>
      <c r="C481" s="120" t="s">
        <v>1662</v>
      </c>
      <c r="D481" s="81" t="s">
        <v>1663</v>
      </c>
      <c r="E481" s="132" t="s">
        <v>16</v>
      </c>
      <c r="F481" s="133" t="s">
        <v>827</v>
      </c>
      <c r="G481" s="118" t="s">
        <v>1605</v>
      </c>
      <c r="H481" s="70" t="str">
        <f>VLOOKUP(B481,'[1]KLS 8 New'!$B$8:$P$566,15,FALSE)</f>
        <v>V</v>
      </c>
      <c r="I481" s="71"/>
      <c r="J481" s="134"/>
      <c r="K481" s="115"/>
      <c r="N481" s="74" t="s">
        <v>1187</v>
      </c>
      <c r="O481" s="74" t="e">
        <f>VLOOKUP(B481,#REF!,5,FALSE)</f>
        <v>#REF!</v>
      </c>
    </row>
    <row r="482" spans="1:15" ht="14.1" customHeight="1" x14ac:dyDescent="0.2">
      <c r="A482" s="60">
        <v>31</v>
      </c>
      <c r="B482" s="41">
        <v>11357</v>
      </c>
      <c r="C482" s="120" t="s">
        <v>1664</v>
      </c>
      <c r="D482" s="81" t="s">
        <v>1665</v>
      </c>
      <c r="E482" s="132" t="s">
        <v>22</v>
      </c>
      <c r="F482" s="133" t="s">
        <v>901</v>
      </c>
      <c r="G482" s="118" t="s">
        <v>1605</v>
      </c>
      <c r="H482" s="70" t="str">
        <f>VLOOKUP(B482,'[1]KLS 8 New'!$B$8:$P$566,15,FALSE)</f>
        <v>V</v>
      </c>
      <c r="I482" s="71"/>
      <c r="J482" s="134"/>
      <c r="K482" s="115"/>
      <c r="N482" s="74" t="s">
        <v>1187</v>
      </c>
      <c r="O482" s="74" t="e">
        <f>VLOOKUP(B482,#REF!,5,FALSE)</f>
        <v>#REF!</v>
      </c>
    </row>
    <row r="483" spans="1:15" ht="14.1" customHeight="1" x14ac:dyDescent="0.2">
      <c r="A483" s="60">
        <v>32</v>
      </c>
      <c r="B483" s="41">
        <v>11533</v>
      </c>
      <c r="C483" s="120" t="s">
        <v>1666</v>
      </c>
      <c r="D483" s="81" t="s">
        <v>1667</v>
      </c>
      <c r="E483" s="132" t="s">
        <v>22</v>
      </c>
      <c r="F483" s="133" t="s">
        <v>739</v>
      </c>
      <c r="G483" s="118" t="s">
        <v>1605</v>
      </c>
      <c r="H483" s="70" t="str">
        <f>VLOOKUP(B483,'[1]KLS 8 New'!$B$8:$P$566,15,FALSE)</f>
        <v>V</v>
      </c>
      <c r="I483" s="71"/>
      <c r="J483" s="134"/>
      <c r="K483" s="115"/>
      <c r="N483" s="74" t="s">
        <v>1187</v>
      </c>
      <c r="O483" s="74" t="e">
        <f>VLOOKUP(B483,#REF!,5,FALSE)</f>
        <v>#REF!</v>
      </c>
    </row>
    <row r="484" spans="1:15" ht="14.1" customHeight="1" x14ac:dyDescent="0.2">
      <c r="A484" s="60">
        <v>33</v>
      </c>
      <c r="B484" s="41">
        <v>11565</v>
      </c>
      <c r="C484" s="120" t="s">
        <v>1668</v>
      </c>
      <c r="D484" s="81" t="s">
        <v>1669</v>
      </c>
      <c r="E484" s="132" t="s">
        <v>16</v>
      </c>
      <c r="F484" s="133" t="s">
        <v>1045</v>
      </c>
      <c r="G484" s="118" t="s">
        <v>1605</v>
      </c>
      <c r="H484" s="70" t="str">
        <f>VLOOKUP(B484,'[1]KLS 8 New'!$B$8:$P$566,15,FALSE)</f>
        <v>V</v>
      </c>
      <c r="I484" s="71"/>
      <c r="J484" s="134"/>
      <c r="K484" s="115"/>
      <c r="N484" s="74" t="s">
        <v>1187</v>
      </c>
      <c r="O484" s="74" t="e">
        <f>VLOOKUP(B484,#REF!,5,FALSE)</f>
        <v>#REF!</v>
      </c>
    </row>
    <row r="485" spans="1:15" ht="14.1" customHeight="1" x14ac:dyDescent="0.2">
      <c r="A485" s="60">
        <v>34</v>
      </c>
      <c r="B485" s="41"/>
      <c r="C485" s="120"/>
      <c r="D485" s="81"/>
      <c r="E485" s="132"/>
      <c r="F485" s="133"/>
      <c r="G485" s="118"/>
      <c r="H485" s="136"/>
      <c r="I485" s="71"/>
      <c r="J485" s="134"/>
      <c r="K485" s="115"/>
      <c r="N485" s="74" t="s">
        <v>1187</v>
      </c>
      <c r="O485" s="74" t="e">
        <f>VLOOKUP(B485,#REF!,5,FALSE)</f>
        <v>#REF!</v>
      </c>
    </row>
    <row r="486" spans="1:15" ht="14.1" customHeight="1" x14ac:dyDescent="0.2">
      <c r="A486" s="60">
        <v>35</v>
      </c>
      <c r="B486" s="41"/>
      <c r="C486" s="120"/>
      <c r="D486" s="81"/>
      <c r="E486" s="132"/>
      <c r="F486" s="133"/>
      <c r="G486" s="118"/>
      <c r="H486" s="136"/>
      <c r="I486" s="82"/>
      <c r="J486" s="83"/>
      <c r="K486" s="115"/>
      <c r="N486" s="74" t="s">
        <v>1187</v>
      </c>
      <c r="O486" s="74" t="e">
        <f>VLOOKUP(B486,#REF!,5,FALSE)</f>
        <v>#REF!</v>
      </c>
    </row>
    <row r="487" spans="1:15" ht="14.1" customHeight="1" x14ac:dyDescent="0.2">
      <c r="A487" s="60">
        <v>36</v>
      </c>
      <c r="B487" s="41"/>
      <c r="C487" s="120"/>
      <c r="D487" s="81"/>
      <c r="E487" s="132"/>
      <c r="F487" s="85"/>
      <c r="G487" s="85"/>
      <c r="H487" s="136"/>
      <c r="I487" s="139"/>
      <c r="J487" s="133"/>
      <c r="K487" s="115"/>
      <c r="N487" s="74" t="s">
        <v>1187</v>
      </c>
      <c r="O487" s="74" t="e">
        <f>VLOOKUP(B487,#REF!,5,FALSE)</f>
        <v>#REF!</v>
      </c>
    </row>
    <row r="488" spans="1:15" ht="14.1" customHeight="1" x14ac:dyDescent="0.2">
      <c r="A488" s="60">
        <v>37</v>
      </c>
      <c r="B488" s="41"/>
      <c r="C488" s="120"/>
      <c r="D488" s="81"/>
      <c r="E488" s="132"/>
      <c r="F488" s="85"/>
      <c r="G488" s="85"/>
      <c r="H488" s="136"/>
      <c r="I488" s="136"/>
      <c r="J488" s="133"/>
      <c r="K488" s="115"/>
      <c r="N488" s="74" t="s">
        <v>1187</v>
      </c>
      <c r="O488" s="74" t="e">
        <f>VLOOKUP(B488,#REF!,5,FALSE)</f>
        <v>#REF!</v>
      </c>
    </row>
    <row r="489" spans="1:15" ht="14.1" customHeight="1" x14ac:dyDescent="0.2">
      <c r="A489" s="60">
        <v>38</v>
      </c>
      <c r="B489" s="41"/>
      <c r="C489" s="120"/>
      <c r="D489" s="81"/>
      <c r="E489" s="132"/>
      <c r="F489" s="85"/>
      <c r="G489" s="85"/>
      <c r="H489" s="136"/>
      <c r="I489" s="136"/>
      <c r="J489" s="133"/>
      <c r="K489" s="115"/>
      <c r="N489" s="74" t="s">
        <v>1187</v>
      </c>
      <c r="O489" s="74" t="e">
        <f>VLOOKUP(B489,#REF!,5,FALSE)</f>
        <v>#REF!</v>
      </c>
    </row>
    <row r="490" spans="1:15" ht="14.1" customHeight="1" x14ac:dyDescent="0.2">
      <c r="A490" s="60">
        <v>39</v>
      </c>
      <c r="B490" s="41"/>
      <c r="C490" s="120"/>
      <c r="D490" s="81"/>
      <c r="E490" s="132"/>
      <c r="F490" s="85"/>
      <c r="G490" s="139"/>
      <c r="H490" s="136"/>
      <c r="I490" s="136"/>
      <c r="J490" s="133"/>
      <c r="K490" s="115"/>
      <c r="N490" s="74" t="s">
        <v>1187</v>
      </c>
      <c r="O490" s="74" t="e">
        <f>VLOOKUP(B490,#REF!,5,FALSE)</f>
        <v>#REF!</v>
      </c>
    </row>
    <row r="491" spans="1:15" ht="14.1" customHeight="1" x14ac:dyDescent="0.2">
      <c r="A491" s="60">
        <v>40</v>
      </c>
      <c r="B491" s="41"/>
      <c r="C491" s="41"/>
      <c r="D491" s="81"/>
      <c r="E491" s="132"/>
      <c r="F491" s="85"/>
      <c r="G491" s="136"/>
      <c r="H491" s="136"/>
      <c r="I491" s="136"/>
      <c r="J491" s="133"/>
      <c r="K491" s="115"/>
      <c r="N491" s="74" t="s">
        <v>1187</v>
      </c>
      <c r="O491" s="74" t="e">
        <f>VLOOKUP(B491,#REF!,5,FALSE)</f>
        <v>#REF!</v>
      </c>
    </row>
    <row r="492" spans="1:15" ht="14.1" customHeight="1" x14ac:dyDescent="0.2">
      <c r="A492" s="60"/>
      <c r="B492" s="145"/>
      <c r="C492" s="145"/>
      <c r="D492" s="148"/>
      <c r="E492" s="147"/>
      <c r="F492" s="136"/>
      <c r="G492" s="136"/>
      <c r="H492" s="137">
        <f>COUNTIF(H452:H485,"V")</f>
        <v>28</v>
      </c>
      <c r="I492" s="136"/>
      <c r="J492" s="133"/>
      <c r="K492" s="115"/>
      <c r="N492" s="74" t="s">
        <v>1187</v>
      </c>
      <c r="O492" s="74" t="e">
        <f>VLOOKUP(B492,#REF!,5,FALSE)</f>
        <v>#REF!</v>
      </c>
    </row>
    <row r="493" spans="1:15" ht="14.1" customHeight="1" x14ac:dyDescent="0.2">
      <c r="A493" s="60"/>
      <c r="B493" s="145"/>
      <c r="C493" s="145"/>
      <c r="D493" s="149"/>
      <c r="E493" s="147"/>
      <c r="F493" s="136"/>
      <c r="G493" s="136"/>
      <c r="H493" s="136"/>
      <c r="I493" s="136"/>
      <c r="J493" s="133"/>
      <c r="K493" s="115"/>
      <c r="N493" s="74" t="s">
        <v>1187</v>
      </c>
      <c r="O493" s="74" t="e">
        <f>VLOOKUP(B493,#REF!,5,FALSE)</f>
        <v>#REF!</v>
      </c>
    </row>
    <row r="494" spans="1:15" ht="14.1" customHeight="1" x14ac:dyDescent="0.2">
      <c r="A494" s="60"/>
      <c r="B494" s="145"/>
      <c r="C494" s="145"/>
      <c r="D494" s="149"/>
      <c r="E494" s="147"/>
      <c r="F494" s="139"/>
      <c r="G494" s="139"/>
      <c r="H494" s="139"/>
      <c r="I494" s="139"/>
      <c r="J494" s="133"/>
      <c r="K494" s="115"/>
      <c r="N494" s="74" t="s">
        <v>1187</v>
      </c>
      <c r="O494" s="74" t="e">
        <f>VLOOKUP(B494,#REF!,5,FALSE)</f>
        <v>#REF!</v>
      </c>
    </row>
    <row r="495" spans="1:15" ht="14.1" customHeight="1" x14ac:dyDescent="0.2">
      <c r="A495" s="60"/>
      <c r="B495" s="112"/>
      <c r="C495" s="112"/>
      <c r="D495" s="125"/>
      <c r="E495" s="114"/>
      <c r="F495" s="126"/>
      <c r="G495" s="126"/>
      <c r="H495" s="126"/>
      <c r="I495" s="126"/>
      <c r="J495" s="85"/>
      <c r="K495" s="85"/>
    </row>
    <row r="497" spans="1:11" x14ac:dyDescent="0.2">
      <c r="B497" s="95" t="s">
        <v>822</v>
      </c>
      <c r="C497" s="96">
        <f>COUNTIF(E452:E495,"L")</f>
        <v>17</v>
      </c>
      <c r="I497" s="97" t="s">
        <v>823</v>
      </c>
    </row>
    <row r="498" spans="1:11" x14ac:dyDescent="0.2">
      <c r="B498" s="95" t="s">
        <v>824</v>
      </c>
      <c r="C498" s="96">
        <f>COUNTIF(E452:E495,"P")</f>
        <v>16</v>
      </c>
      <c r="I498" s="97"/>
    </row>
    <row r="499" spans="1:11" x14ac:dyDescent="0.2">
      <c r="B499" s="95" t="s">
        <v>825</v>
      </c>
      <c r="C499" s="96">
        <f>SUM(C497:C498)</f>
        <v>33</v>
      </c>
      <c r="I499" s="97"/>
    </row>
    <row r="500" spans="1:11" x14ac:dyDescent="0.2">
      <c r="I500" s="97"/>
    </row>
    <row r="501" spans="1:11" x14ac:dyDescent="0.2">
      <c r="A501" s="57"/>
      <c r="F501" s="98"/>
      <c r="G501" s="98"/>
      <c r="H501" s="98"/>
      <c r="I501" s="99" t="str">
        <f>VLOOKUP(B450,'[1]REKAP NEW'!$B$12:$F$40,5,FALSE)</f>
        <v>KI SYAIFUDDIN ZUHRI, S.Pd</v>
      </c>
      <c r="J501" s="98"/>
      <c r="K501" s="98"/>
    </row>
    <row r="520" spans="1:15" ht="15.75" x14ac:dyDescent="0.25">
      <c r="A520" s="174" t="s">
        <v>736</v>
      </c>
      <c r="B520" s="174"/>
      <c r="C520" s="174"/>
      <c r="D520" s="174"/>
      <c r="E520" s="174"/>
      <c r="F520" s="174"/>
      <c r="G520" s="174"/>
      <c r="H520" s="174"/>
      <c r="I520" s="174"/>
      <c r="J520" s="174"/>
      <c r="K520" s="174"/>
    </row>
    <row r="521" spans="1:15" ht="15.75" x14ac:dyDescent="0.25">
      <c r="A521" s="175" t="s">
        <v>737</v>
      </c>
      <c r="B521" s="175"/>
      <c r="C521" s="175"/>
      <c r="D521" s="175"/>
      <c r="E521" s="175"/>
      <c r="F521" s="175"/>
      <c r="G521" s="175"/>
      <c r="H521" s="175"/>
      <c r="I521" s="175"/>
      <c r="J521" s="175"/>
      <c r="K521" s="175"/>
    </row>
    <row r="522" spans="1:15" ht="15.75" x14ac:dyDescent="0.25">
      <c r="A522" s="173" t="s">
        <v>1190</v>
      </c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</row>
    <row r="523" spans="1:15" x14ac:dyDescent="0.2">
      <c r="A523" s="57" t="s">
        <v>1670</v>
      </c>
    </row>
    <row r="524" spans="1:15" x14ac:dyDescent="0.2">
      <c r="B524" s="59" t="s">
        <v>1189</v>
      </c>
    </row>
    <row r="525" spans="1:15" ht="27" customHeight="1" x14ac:dyDescent="0.2">
      <c r="A525" s="60" t="s">
        <v>9</v>
      </c>
      <c r="B525" s="61" t="s">
        <v>6</v>
      </c>
      <c r="C525" s="61" t="s">
        <v>14</v>
      </c>
      <c r="D525" s="60" t="s">
        <v>740</v>
      </c>
      <c r="E525" s="60" t="s">
        <v>741</v>
      </c>
      <c r="F525" s="60"/>
      <c r="G525" s="60"/>
      <c r="H525" s="60"/>
      <c r="I525" s="60"/>
      <c r="J525" s="60"/>
      <c r="K525" s="60"/>
      <c r="N525" s="64" t="s">
        <v>743</v>
      </c>
      <c r="O525" s="65" t="s">
        <v>745</v>
      </c>
    </row>
    <row r="526" spans="1:15" ht="14.1" customHeight="1" x14ac:dyDescent="0.2">
      <c r="A526" s="60">
        <v>1</v>
      </c>
      <c r="B526" s="41">
        <v>11295</v>
      </c>
      <c r="C526" s="41" t="s">
        <v>1671</v>
      </c>
      <c r="D526" s="81" t="s">
        <v>1672</v>
      </c>
      <c r="E526" s="132" t="s">
        <v>16</v>
      </c>
      <c r="F526" s="134" t="s">
        <v>973</v>
      </c>
      <c r="G526" s="118" t="s">
        <v>1673</v>
      </c>
      <c r="H526" s="70" t="str">
        <f>VLOOKUP(B526,'[1]KLS 8 New'!$B$8:$P$566,15,FALSE)</f>
        <v>V</v>
      </c>
      <c r="I526" s="71"/>
      <c r="J526" s="134"/>
      <c r="K526" s="115"/>
      <c r="N526" s="74" t="s">
        <v>1189</v>
      </c>
      <c r="O526" s="74" t="e">
        <f>VLOOKUP(B526,#REF!,5,FALSE)</f>
        <v>#REF!</v>
      </c>
    </row>
    <row r="527" spans="1:15" ht="14.1" customHeight="1" x14ac:dyDescent="0.2">
      <c r="A527" s="60">
        <v>2</v>
      </c>
      <c r="B527" s="41">
        <v>11330</v>
      </c>
      <c r="C527" s="41" t="s">
        <v>1674</v>
      </c>
      <c r="D527" s="81" t="s">
        <v>1675</v>
      </c>
      <c r="E527" s="132" t="s">
        <v>22</v>
      </c>
      <c r="F527" s="134" t="s">
        <v>1117</v>
      </c>
      <c r="G527" s="118" t="s">
        <v>1673</v>
      </c>
      <c r="H527" s="70" t="str">
        <f>VLOOKUP(B527,'[1]KLS 8 New'!$B$8:$P$566,15,FALSE)</f>
        <v/>
      </c>
      <c r="I527" s="71"/>
      <c r="J527" s="134"/>
      <c r="K527" s="115"/>
      <c r="N527" s="74" t="s">
        <v>1189</v>
      </c>
      <c r="O527" s="74" t="e">
        <f>VLOOKUP(B527,#REF!,5,FALSE)</f>
        <v>#REF!</v>
      </c>
    </row>
    <row r="528" spans="1:15" ht="14.1" customHeight="1" x14ac:dyDescent="0.2">
      <c r="A528" s="60">
        <v>3</v>
      </c>
      <c r="B528" s="41">
        <v>11501</v>
      </c>
      <c r="C528" s="41" t="s">
        <v>1676</v>
      </c>
      <c r="D528" s="81" t="s">
        <v>1677</v>
      </c>
      <c r="E528" s="132" t="s">
        <v>16</v>
      </c>
      <c r="F528" s="134" t="s">
        <v>1045</v>
      </c>
      <c r="G528" s="118" t="s">
        <v>1673</v>
      </c>
      <c r="H528" s="70" t="str">
        <f>VLOOKUP(B528,'[1]KLS 8 New'!$B$8:$P$566,15,FALSE)</f>
        <v>V</v>
      </c>
      <c r="I528" s="71"/>
      <c r="J528" s="134"/>
      <c r="K528" s="115"/>
      <c r="N528" s="74" t="s">
        <v>1189</v>
      </c>
      <c r="O528" s="74" t="e">
        <f>VLOOKUP(B528,#REF!,5,FALSE)</f>
        <v>#REF!</v>
      </c>
    </row>
    <row r="529" spans="1:15" ht="14.1" customHeight="1" x14ac:dyDescent="0.2">
      <c r="A529" s="60">
        <v>4</v>
      </c>
      <c r="B529" s="41">
        <v>11365</v>
      </c>
      <c r="C529" s="120" t="s">
        <v>1678</v>
      </c>
      <c r="D529" s="81" t="s">
        <v>1679</v>
      </c>
      <c r="E529" s="132" t="s">
        <v>16</v>
      </c>
      <c r="F529" s="134" t="s">
        <v>901</v>
      </c>
      <c r="G529" s="118" t="s">
        <v>1673</v>
      </c>
      <c r="H529" s="70" t="str">
        <f>VLOOKUP(B529,'[1]KLS 8 New'!$B$8:$P$566,15,FALSE)</f>
        <v>V</v>
      </c>
      <c r="I529" s="71"/>
      <c r="J529" s="134"/>
      <c r="K529" s="115"/>
      <c r="N529" s="74" t="s">
        <v>1189</v>
      </c>
      <c r="O529" s="74" t="e">
        <f>VLOOKUP(B529,#REF!,5,FALSE)</f>
        <v>#REF!</v>
      </c>
    </row>
    <row r="530" spans="1:15" ht="14.1" customHeight="1" x14ac:dyDescent="0.2">
      <c r="A530" s="60">
        <v>5</v>
      </c>
      <c r="B530" s="41">
        <v>11436</v>
      </c>
      <c r="C530" s="120" t="s">
        <v>1680</v>
      </c>
      <c r="D530" s="81" t="s">
        <v>1681</v>
      </c>
      <c r="E530" s="132" t="s">
        <v>22</v>
      </c>
      <c r="F530" s="134" t="s">
        <v>827</v>
      </c>
      <c r="G530" s="118" t="s">
        <v>1673</v>
      </c>
      <c r="H530" s="70" t="str">
        <f>VLOOKUP(B530,'[1]KLS 8 New'!$B$8:$P$566,15,FALSE)</f>
        <v/>
      </c>
      <c r="I530" s="71"/>
      <c r="J530" s="134"/>
      <c r="K530" s="115"/>
      <c r="N530" s="74" t="s">
        <v>1189</v>
      </c>
      <c r="O530" s="74" t="e">
        <f>VLOOKUP(B530,#REF!,5,FALSE)</f>
        <v>#REF!</v>
      </c>
    </row>
    <row r="531" spans="1:15" ht="14.1" customHeight="1" x14ac:dyDescent="0.2">
      <c r="A531" s="60">
        <v>6</v>
      </c>
      <c r="B531" s="41">
        <v>11367</v>
      </c>
      <c r="C531" s="120" t="s">
        <v>1682</v>
      </c>
      <c r="D531" s="81" t="s">
        <v>1683</v>
      </c>
      <c r="E531" s="132" t="s">
        <v>22</v>
      </c>
      <c r="F531" s="134" t="s">
        <v>1045</v>
      </c>
      <c r="G531" s="118" t="s">
        <v>1673</v>
      </c>
      <c r="H531" s="70" t="str">
        <f>VLOOKUP(B531,'[1]KLS 8 New'!$B$8:$P$566,15,FALSE)</f>
        <v/>
      </c>
      <c r="I531" s="71"/>
      <c r="J531" s="134"/>
      <c r="K531" s="115"/>
      <c r="N531" s="74" t="s">
        <v>1189</v>
      </c>
      <c r="O531" s="74" t="e">
        <f>VLOOKUP(B531,#REF!,5,FALSE)</f>
        <v>#REF!</v>
      </c>
    </row>
    <row r="532" spans="1:15" ht="14.1" customHeight="1" x14ac:dyDescent="0.2">
      <c r="A532" s="60">
        <v>7</v>
      </c>
      <c r="B532" s="41">
        <v>11398</v>
      </c>
      <c r="C532" s="120" t="s">
        <v>1684</v>
      </c>
      <c r="D532" s="81" t="s">
        <v>1685</v>
      </c>
      <c r="E532" s="132" t="s">
        <v>22</v>
      </c>
      <c r="F532" s="134" t="s">
        <v>973</v>
      </c>
      <c r="G532" s="118" t="s">
        <v>1673</v>
      </c>
      <c r="H532" s="70" t="str">
        <f>VLOOKUP(B532,'[1]KLS 8 New'!$B$8:$P$566,15,FALSE)</f>
        <v>V</v>
      </c>
      <c r="I532" s="71"/>
      <c r="J532" s="134"/>
      <c r="K532" s="115"/>
      <c r="N532" s="74" t="s">
        <v>1189</v>
      </c>
      <c r="O532" s="74" t="e">
        <f>VLOOKUP(B532,#REF!,5,FALSE)</f>
        <v>#REF!</v>
      </c>
    </row>
    <row r="533" spans="1:15" ht="14.1" customHeight="1" x14ac:dyDescent="0.2">
      <c r="A533" s="60">
        <v>8</v>
      </c>
      <c r="B533" s="41">
        <v>11301</v>
      </c>
      <c r="C533" s="120" t="s">
        <v>1686</v>
      </c>
      <c r="D533" s="81" t="s">
        <v>1687</v>
      </c>
      <c r="E533" s="132" t="s">
        <v>22</v>
      </c>
      <c r="F533" s="134" t="s">
        <v>1187</v>
      </c>
      <c r="G533" s="118" t="s">
        <v>1673</v>
      </c>
      <c r="H533" s="70" t="str">
        <f>VLOOKUP(B533,'[1]KLS 8 New'!$B$8:$P$566,15,FALSE)</f>
        <v>V</v>
      </c>
      <c r="I533" s="71"/>
      <c r="J533" s="134"/>
      <c r="K533" s="115"/>
      <c r="N533" s="74" t="s">
        <v>1189</v>
      </c>
      <c r="O533" s="74" t="e">
        <f>VLOOKUP(B533,#REF!,5,FALSE)</f>
        <v>#REF!</v>
      </c>
    </row>
    <row r="534" spans="1:15" ht="14.1" customHeight="1" x14ac:dyDescent="0.2">
      <c r="A534" s="60">
        <v>9</v>
      </c>
      <c r="B534" s="41">
        <v>11337</v>
      </c>
      <c r="C534" s="120" t="s">
        <v>1688</v>
      </c>
      <c r="D534" s="81" t="s">
        <v>1689</v>
      </c>
      <c r="E534" s="132" t="s">
        <v>16</v>
      </c>
      <c r="F534" s="134" t="s">
        <v>827</v>
      </c>
      <c r="G534" s="118" t="s">
        <v>1673</v>
      </c>
      <c r="H534" s="70" t="str">
        <f>VLOOKUP(B534,'[1]KLS 8 New'!$B$8:$P$566,15,FALSE)</f>
        <v>V</v>
      </c>
      <c r="I534" s="71"/>
      <c r="J534" s="134"/>
      <c r="K534" s="115"/>
      <c r="N534" s="74" t="s">
        <v>1189</v>
      </c>
      <c r="O534" s="74" t="e">
        <f>VLOOKUP(B534,#REF!,5,FALSE)</f>
        <v>#REF!</v>
      </c>
    </row>
    <row r="535" spans="1:15" ht="14.1" customHeight="1" x14ac:dyDescent="0.2">
      <c r="A535" s="60">
        <v>10</v>
      </c>
      <c r="B535" s="41">
        <v>11373</v>
      </c>
      <c r="C535" s="120" t="s">
        <v>1690</v>
      </c>
      <c r="D535" s="81" t="s">
        <v>1691</v>
      </c>
      <c r="E535" s="132" t="s">
        <v>16</v>
      </c>
      <c r="F535" s="134" t="s">
        <v>973</v>
      </c>
      <c r="G535" s="118" t="s">
        <v>1673</v>
      </c>
      <c r="H535" s="70" t="str">
        <f>VLOOKUP(B535,'[1]KLS 8 New'!$B$8:$P$566,15,FALSE)</f>
        <v>V</v>
      </c>
      <c r="I535" s="71"/>
      <c r="J535" s="134"/>
      <c r="K535" s="115"/>
      <c r="N535" s="74" t="s">
        <v>1189</v>
      </c>
      <c r="O535" s="74" t="e">
        <f>VLOOKUP(B535,#REF!,5,FALSE)</f>
        <v>#REF!</v>
      </c>
    </row>
    <row r="536" spans="1:15" ht="14.1" customHeight="1" x14ac:dyDescent="0.2">
      <c r="A536" s="60">
        <v>11</v>
      </c>
      <c r="B536" s="41">
        <v>11481</v>
      </c>
      <c r="C536" s="120" t="s">
        <v>1692</v>
      </c>
      <c r="D536" s="81" t="s">
        <v>1693</v>
      </c>
      <c r="E536" s="132" t="s">
        <v>22</v>
      </c>
      <c r="F536" s="134" t="s">
        <v>1187</v>
      </c>
      <c r="G536" s="118" t="s">
        <v>1673</v>
      </c>
      <c r="H536" s="70" t="str">
        <f>VLOOKUP(B536,'[1]KLS 8 New'!$B$8:$P$566,15,FALSE)</f>
        <v>V</v>
      </c>
      <c r="I536" s="71"/>
      <c r="J536" s="134"/>
      <c r="K536" s="115"/>
      <c r="N536" s="74" t="s">
        <v>1189</v>
      </c>
      <c r="O536" s="74" t="e">
        <f>VLOOKUP(B536,#REF!,5,FALSE)</f>
        <v>#REF!</v>
      </c>
    </row>
    <row r="537" spans="1:15" ht="14.1" customHeight="1" x14ac:dyDescent="0.2">
      <c r="A537" s="60">
        <v>12</v>
      </c>
      <c r="B537" s="41">
        <v>11405</v>
      </c>
      <c r="C537" s="120" t="s">
        <v>1694</v>
      </c>
      <c r="D537" s="81" t="s">
        <v>1695</v>
      </c>
      <c r="E537" s="132" t="s">
        <v>16</v>
      </c>
      <c r="F537" s="134" t="s">
        <v>1117</v>
      </c>
      <c r="G537" s="118" t="s">
        <v>1673</v>
      </c>
      <c r="H537" s="70" t="str">
        <f>VLOOKUP(B537,'[1]KLS 8 New'!$B$8:$P$566,15,FALSE)</f>
        <v>V</v>
      </c>
      <c r="I537" s="71"/>
      <c r="J537" s="134"/>
      <c r="K537" s="115"/>
      <c r="N537" s="74" t="s">
        <v>1189</v>
      </c>
      <c r="O537" s="74" t="e">
        <f>VLOOKUP(B537,#REF!,5,FALSE)</f>
        <v>#REF!</v>
      </c>
    </row>
    <row r="538" spans="1:15" ht="14.1" customHeight="1" x14ac:dyDescent="0.2">
      <c r="A538" s="60">
        <v>13</v>
      </c>
      <c r="B538" s="41">
        <v>11339</v>
      </c>
      <c r="C538" s="120" t="s">
        <v>1696</v>
      </c>
      <c r="D538" s="81" t="s">
        <v>1697</v>
      </c>
      <c r="E538" s="132" t="s">
        <v>22</v>
      </c>
      <c r="F538" s="134" t="s">
        <v>1045</v>
      </c>
      <c r="G538" s="118" t="s">
        <v>1673</v>
      </c>
      <c r="H538" s="70" t="str">
        <f>VLOOKUP(B538,'[1]KLS 8 New'!$B$8:$P$566,15,FALSE)</f>
        <v>V</v>
      </c>
      <c r="I538" s="71"/>
      <c r="J538" s="134"/>
      <c r="K538" s="115"/>
      <c r="N538" s="74" t="s">
        <v>1189</v>
      </c>
      <c r="O538" s="74" t="e">
        <f>VLOOKUP(B538,#REF!,5,FALSE)</f>
        <v>#REF!</v>
      </c>
    </row>
    <row r="539" spans="1:15" ht="14.1" customHeight="1" x14ac:dyDescent="0.2">
      <c r="A539" s="60">
        <v>14</v>
      </c>
      <c r="B539" s="41">
        <v>11442</v>
      </c>
      <c r="C539" s="120" t="s">
        <v>1698</v>
      </c>
      <c r="D539" s="81" t="s">
        <v>1699</v>
      </c>
      <c r="E539" s="132" t="s">
        <v>16</v>
      </c>
      <c r="F539" s="134" t="s">
        <v>901</v>
      </c>
      <c r="G539" s="118" t="s">
        <v>1673</v>
      </c>
      <c r="H539" s="70" t="str">
        <f>VLOOKUP(B539,'[1]KLS 8 New'!$B$8:$P$566,15,FALSE)</f>
        <v>V</v>
      </c>
      <c r="I539" s="71"/>
      <c r="J539" s="134"/>
      <c r="K539" s="115"/>
      <c r="N539" s="74" t="s">
        <v>1189</v>
      </c>
      <c r="O539" s="74" t="e">
        <f>VLOOKUP(B539,#REF!,5,FALSE)</f>
        <v>#REF!</v>
      </c>
    </row>
    <row r="540" spans="1:15" ht="14.1" customHeight="1" x14ac:dyDescent="0.2">
      <c r="A540" s="60">
        <v>15</v>
      </c>
      <c r="B540" s="41">
        <v>11340</v>
      </c>
      <c r="C540" s="120" t="s">
        <v>1700</v>
      </c>
      <c r="D540" s="81" t="s">
        <v>1701</v>
      </c>
      <c r="E540" s="132" t="s">
        <v>22</v>
      </c>
      <c r="F540" s="134" t="s">
        <v>739</v>
      </c>
      <c r="G540" s="118" t="s">
        <v>1673</v>
      </c>
      <c r="H540" s="70" t="str">
        <f>VLOOKUP(B540,'[1]KLS 8 New'!$B$8:$P$566,15,FALSE)</f>
        <v>V</v>
      </c>
      <c r="I540" s="71"/>
      <c r="J540" s="134"/>
      <c r="K540" s="115"/>
      <c r="N540" s="74" t="s">
        <v>1189</v>
      </c>
      <c r="O540" s="74" t="e">
        <f>VLOOKUP(B540,#REF!,5,FALSE)</f>
        <v>#REF!</v>
      </c>
    </row>
    <row r="541" spans="1:15" ht="14.1" customHeight="1" x14ac:dyDescent="0.2">
      <c r="A541" s="60">
        <v>16</v>
      </c>
      <c r="B541" s="41">
        <v>11512</v>
      </c>
      <c r="C541" s="41" t="s">
        <v>1702</v>
      </c>
      <c r="D541" s="81" t="s">
        <v>1703</v>
      </c>
      <c r="E541" s="132" t="s">
        <v>16</v>
      </c>
      <c r="F541" s="134" t="s">
        <v>973</v>
      </c>
      <c r="G541" s="118" t="s">
        <v>1673</v>
      </c>
      <c r="H541" s="70" t="str">
        <f>VLOOKUP(B541,'[1]KLS 8 New'!$B$8:$P$566,15,FALSE)</f>
        <v/>
      </c>
      <c r="I541" s="71"/>
      <c r="J541" s="134"/>
      <c r="K541" s="115"/>
      <c r="N541" s="74" t="s">
        <v>1189</v>
      </c>
      <c r="O541" s="74" t="e">
        <f>VLOOKUP(B541,#REF!,5,FALSE)</f>
        <v>#REF!</v>
      </c>
    </row>
    <row r="542" spans="1:15" ht="14.1" customHeight="1" x14ac:dyDescent="0.2">
      <c r="A542" s="60">
        <v>17</v>
      </c>
      <c r="B542" s="41">
        <v>11376</v>
      </c>
      <c r="C542" s="120" t="s">
        <v>1704</v>
      </c>
      <c r="D542" s="81" t="s">
        <v>1705</v>
      </c>
      <c r="E542" s="132" t="s">
        <v>22</v>
      </c>
      <c r="F542" s="134" t="s">
        <v>973</v>
      </c>
      <c r="G542" s="118" t="s">
        <v>1673</v>
      </c>
      <c r="H542" s="70" t="str">
        <f>VLOOKUP(B542,'[1]KLS 8 New'!$B$8:$P$566,15,FALSE)</f>
        <v>V</v>
      </c>
      <c r="I542" s="71"/>
      <c r="J542" s="134"/>
      <c r="K542" s="115"/>
      <c r="N542" s="74" t="s">
        <v>1189</v>
      </c>
      <c r="O542" s="74" t="e">
        <f>VLOOKUP(B542,#REF!,5,FALSE)</f>
        <v>#REF!</v>
      </c>
    </row>
    <row r="543" spans="1:15" ht="14.1" customHeight="1" x14ac:dyDescent="0.2">
      <c r="A543" s="60">
        <v>18</v>
      </c>
      <c r="B543" s="41">
        <v>11409</v>
      </c>
      <c r="C543" s="120" t="s">
        <v>1706</v>
      </c>
      <c r="D543" s="81" t="s">
        <v>1707</v>
      </c>
      <c r="E543" s="132" t="s">
        <v>22</v>
      </c>
      <c r="F543" s="134" t="s">
        <v>1117</v>
      </c>
      <c r="G543" s="118" t="s">
        <v>1673</v>
      </c>
      <c r="H543" s="70" t="str">
        <f>VLOOKUP(B543,'[1]KLS 8 New'!$B$8:$P$566,15,FALSE)</f>
        <v/>
      </c>
      <c r="I543" s="71"/>
      <c r="J543" s="134"/>
      <c r="K543" s="115"/>
      <c r="N543" s="74" t="s">
        <v>1189</v>
      </c>
      <c r="O543" s="74" t="e">
        <f>VLOOKUP(B543,#REF!,5,FALSE)</f>
        <v>#REF!</v>
      </c>
    </row>
    <row r="544" spans="1:15" ht="14.1" customHeight="1" x14ac:dyDescent="0.2">
      <c r="A544" s="60">
        <v>19</v>
      </c>
      <c r="B544" s="41">
        <v>11452</v>
      </c>
      <c r="C544" s="120" t="s">
        <v>1708</v>
      </c>
      <c r="D544" s="81" t="s">
        <v>1709</v>
      </c>
      <c r="E544" s="132" t="s">
        <v>22</v>
      </c>
      <c r="F544" s="134" t="s">
        <v>1187</v>
      </c>
      <c r="G544" s="118" t="s">
        <v>1673</v>
      </c>
      <c r="H544" s="70" t="str">
        <f>VLOOKUP(B544,'[1]KLS 8 New'!$B$8:$P$566,15,FALSE)</f>
        <v>V</v>
      </c>
      <c r="I544" s="71"/>
      <c r="J544" s="134"/>
      <c r="K544" s="115"/>
      <c r="N544" s="74" t="s">
        <v>1189</v>
      </c>
      <c r="O544" s="74" t="e">
        <f>VLOOKUP(B544,#REF!,5,FALSE)</f>
        <v>#REF!</v>
      </c>
    </row>
    <row r="545" spans="1:15" ht="14.1" customHeight="1" x14ac:dyDescent="0.2">
      <c r="A545" s="60">
        <v>20</v>
      </c>
      <c r="B545" s="41">
        <v>11316</v>
      </c>
      <c r="C545" s="120" t="s">
        <v>1710</v>
      </c>
      <c r="D545" s="81" t="s">
        <v>1711</v>
      </c>
      <c r="E545" s="132" t="s">
        <v>22</v>
      </c>
      <c r="F545" s="134" t="s">
        <v>827</v>
      </c>
      <c r="G545" s="118" t="s">
        <v>1673</v>
      </c>
      <c r="H545" s="70" t="str">
        <f>VLOOKUP(B545,'[1]KLS 8 New'!$B$8:$P$566,15,FALSE)</f>
        <v>V</v>
      </c>
      <c r="I545" s="71"/>
      <c r="J545" s="134"/>
      <c r="K545" s="115"/>
      <c r="N545" s="74" t="s">
        <v>1189</v>
      </c>
      <c r="O545" s="74" t="e">
        <f>VLOOKUP(B545,#REF!,5,FALSE)</f>
        <v>#REF!</v>
      </c>
    </row>
    <row r="546" spans="1:15" ht="14.1" customHeight="1" x14ac:dyDescent="0.2">
      <c r="A546" s="60">
        <v>21</v>
      </c>
      <c r="B546" s="41">
        <v>11378</v>
      </c>
      <c r="C546" s="120" t="s">
        <v>1712</v>
      </c>
      <c r="D546" s="81" t="s">
        <v>1713</v>
      </c>
      <c r="E546" s="132" t="s">
        <v>22</v>
      </c>
      <c r="F546" s="134" t="s">
        <v>1045</v>
      </c>
      <c r="G546" s="118" t="s">
        <v>1673</v>
      </c>
      <c r="H546" s="70" t="str">
        <f>VLOOKUP(B546,'[1]KLS 8 New'!$B$8:$P$566,15,FALSE)</f>
        <v>V</v>
      </c>
      <c r="I546" s="71"/>
      <c r="J546" s="134"/>
      <c r="K546" s="115"/>
      <c r="N546" s="74" t="s">
        <v>1189</v>
      </c>
      <c r="O546" s="74" t="e">
        <f>VLOOKUP(B546,#REF!,5,FALSE)</f>
        <v>#REF!</v>
      </c>
    </row>
    <row r="547" spans="1:15" ht="14.1" customHeight="1" x14ac:dyDescent="0.2">
      <c r="A547" s="60">
        <v>22</v>
      </c>
      <c r="B547" s="41">
        <v>11379</v>
      </c>
      <c r="C547" s="120" t="s">
        <v>1714</v>
      </c>
      <c r="D547" s="81" t="s">
        <v>1715</v>
      </c>
      <c r="E547" s="132" t="s">
        <v>22</v>
      </c>
      <c r="F547" s="134" t="s">
        <v>901</v>
      </c>
      <c r="G547" s="118" t="s">
        <v>1673</v>
      </c>
      <c r="H547" s="70" t="str">
        <f>VLOOKUP(B547,'[1]KLS 8 New'!$B$8:$P$566,15,FALSE)</f>
        <v>V</v>
      </c>
      <c r="I547" s="71"/>
      <c r="J547" s="134"/>
      <c r="K547" s="115"/>
      <c r="N547" s="74" t="s">
        <v>1189</v>
      </c>
      <c r="O547" s="74" t="e">
        <f>VLOOKUP(B547,#REF!,5,FALSE)</f>
        <v>#REF!</v>
      </c>
    </row>
    <row r="548" spans="1:15" ht="14.1" customHeight="1" x14ac:dyDescent="0.2">
      <c r="A548" s="60">
        <v>23</v>
      </c>
      <c r="B548" s="41">
        <v>11519</v>
      </c>
      <c r="C548" s="120" t="s">
        <v>1716</v>
      </c>
      <c r="D548" s="81" t="s">
        <v>1717</v>
      </c>
      <c r="E548" s="132" t="s">
        <v>16</v>
      </c>
      <c r="F548" s="134" t="s">
        <v>739</v>
      </c>
      <c r="G548" s="118" t="s">
        <v>1673</v>
      </c>
      <c r="H548" s="70" t="str">
        <f>VLOOKUP(B548,'[1]KLS 8 New'!$B$8:$P$566,15,FALSE)</f>
        <v>V</v>
      </c>
      <c r="I548" s="71"/>
      <c r="J548" s="134"/>
      <c r="K548" s="115"/>
      <c r="N548" s="74" t="s">
        <v>1189</v>
      </c>
      <c r="O548" s="74" t="e">
        <f>VLOOKUP(B548,#REF!,5,FALSE)</f>
        <v>#REF!</v>
      </c>
    </row>
    <row r="549" spans="1:15" ht="14.1" customHeight="1" x14ac:dyDescent="0.2">
      <c r="A549" s="60">
        <v>24</v>
      </c>
      <c r="B549" s="41">
        <v>11348</v>
      </c>
      <c r="C549" s="41" t="s">
        <v>1718</v>
      </c>
      <c r="D549" s="81" t="s">
        <v>1719</v>
      </c>
      <c r="E549" s="132" t="s">
        <v>16</v>
      </c>
      <c r="F549" s="134" t="s">
        <v>1117</v>
      </c>
      <c r="G549" s="118" t="s">
        <v>1673</v>
      </c>
      <c r="H549" s="70" t="str">
        <f>VLOOKUP(B549,'[1]KLS 8 New'!$B$8:$P$566,15,FALSE)</f>
        <v>V</v>
      </c>
      <c r="I549" s="71"/>
      <c r="J549" s="134"/>
      <c r="K549" s="115"/>
      <c r="N549" s="74" t="s">
        <v>1189</v>
      </c>
      <c r="O549" s="74" t="e">
        <f>VLOOKUP(B549,#REF!,5,FALSE)</f>
        <v>#REF!</v>
      </c>
    </row>
    <row r="550" spans="1:15" ht="14.1" customHeight="1" x14ac:dyDescent="0.2">
      <c r="A550" s="60">
        <v>25</v>
      </c>
      <c r="B550" s="41">
        <v>11520</v>
      </c>
      <c r="C550" s="120" t="s">
        <v>1720</v>
      </c>
      <c r="D550" s="81" t="s">
        <v>1721</v>
      </c>
      <c r="E550" s="132" t="s">
        <v>16</v>
      </c>
      <c r="F550" s="134" t="s">
        <v>973</v>
      </c>
      <c r="G550" s="118" t="s">
        <v>1673</v>
      </c>
      <c r="H550" s="70" t="str">
        <f>VLOOKUP(B550,'[1]KLS 8 New'!$B$8:$P$566,15,FALSE)</f>
        <v>V</v>
      </c>
      <c r="I550" s="71"/>
      <c r="J550" s="134"/>
      <c r="K550" s="115"/>
      <c r="N550" s="74" t="s">
        <v>1189</v>
      </c>
      <c r="O550" s="74" t="e">
        <f>VLOOKUP(B550,#REF!,5,FALSE)</f>
        <v>#REF!</v>
      </c>
    </row>
    <row r="551" spans="1:15" ht="14.1" customHeight="1" x14ac:dyDescent="0.2">
      <c r="A551" s="60">
        <v>26</v>
      </c>
      <c r="B551" s="41">
        <v>11553</v>
      </c>
      <c r="C551" s="120" t="s">
        <v>1722</v>
      </c>
      <c r="D551" s="81" t="s">
        <v>1723</v>
      </c>
      <c r="E551" s="132" t="s">
        <v>16</v>
      </c>
      <c r="F551" s="134" t="s">
        <v>973</v>
      </c>
      <c r="G551" s="118" t="s">
        <v>1673</v>
      </c>
      <c r="H551" s="70" t="str">
        <f>VLOOKUP(B551,'[1]KLS 8 New'!$B$8:$P$566,15,FALSE)</f>
        <v>V</v>
      </c>
      <c r="I551" s="71"/>
      <c r="J551" s="134"/>
      <c r="K551" s="115"/>
      <c r="N551" s="74" t="s">
        <v>1189</v>
      </c>
      <c r="O551" s="74" t="e">
        <f>VLOOKUP(B551,#REF!,5,FALSE)</f>
        <v>#REF!</v>
      </c>
    </row>
    <row r="552" spans="1:15" ht="14.1" customHeight="1" x14ac:dyDescent="0.2">
      <c r="A552" s="60">
        <v>27</v>
      </c>
      <c r="B552" s="41">
        <v>11384</v>
      </c>
      <c r="C552" s="120" t="s">
        <v>1724</v>
      </c>
      <c r="D552" s="81" t="s">
        <v>1725</v>
      </c>
      <c r="E552" s="132" t="s">
        <v>22</v>
      </c>
      <c r="F552" s="134" t="s">
        <v>1187</v>
      </c>
      <c r="G552" s="118" t="s">
        <v>1673</v>
      </c>
      <c r="H552" s="70" t="str">
        <f>VLOOKUP(B552,'[1]KLS 8 New'!$B$8:$P$566,15,FALSE)</f>
        <v>V</v>
      </c>
      <c r="I552" s="71"/>
      <c r="J552" s="134"/>
      <c r="K552" s="115"/>
      <c r="N552" s="74" t="s">
        <v>1189</v>
      </c>
      <c r="O552" s="74" t="e">
        <f>VLOOKUP(B552,#REF!,5,FALSE)</f>
        <v>#REF!</v>
      </c>
    </row>
    <row r="553" spans="1:15" ht="14.1" customHeight="1" x14ac:dyDescent="0.2">
      <c r="A553" s="60">
        <v>28</v>
      </c>
      <c r="B553" s="41">
        <v>11523</v>
      </c>
      <c r="C553" s="120" t="s">
        <v>1726</v>
      </c>
      <c r="D553" s="81" t="s">
        <v>1727</v>
      </c>
      <c r="E553" s="132" t="s">
        <v>16</v>
      </c>
      <c r="F553" s="134" t="s">
        <v>1117</v>
      </c>
      <c r="G553" s="118" t="s">
        <v>1673</v>
      </c>
      <c r="H553" s="70" t="str">
        <f>VLOOKUP(B553,'[1]KLS 8 New'!$B$8:$P$566,15,FALSE)</f>
        <v>V</v>
      </c>
      <c r="I553" s="71"/>
      <c r="J553" s="134"/>
      <c r="K553" s="115"/>
      <c r="N553" s="74" t="s">
        <v>1189</v>
      </c>
      <c r="O553" s="74" t="e">
        <f>VLOOKUP(B553,#REF!,5,FALSE)</f>
        <v>#REF!</v>
      </c>
    </row>
    <row r="554" spans="1:15" ht="14.1" customHeight="1" x14ac:dyDescent="0.2">
      <c r="A554" s="60">
        <v>29</v>
      </c>
      <c r="B554" s="41">
        <v>11527</v>
      </c>
      <c r="C554" s="120" t="s">
        <v>1728</v>
      </c>
      <c r="D554" s="81" t="s">
        <v>1729</v>
      </c>
      <c r="E554" s="132" t="s">
        <v>22</v>
      </c>
      <c r="F554" s="134" t="s">
        <v>901</v>
      </c>
      <c r="G554" s="118" t="s">
        <v>1673</v>
      </c>
      <c r="H554" s="70" t="str">
        <f>VLOOKUP(B554,'[1]KLS 8 New'!$B$8:$P$566,15,FALSE)</f>
        <v/>
      </c>
      <c r="I554" s="71"/>
      <c r="J554" s="134"/>
      <c r="K554" s="115"/>
      <c r="N554" s="74" t="s">
        <v>1189</v>
      </c>
      <c r="O554" s="74" t="e">
        <f>VLOOKUP(B554,#REF!,5,FALSE)</f>
        <v>#REF!</v>
      </c>
    </row>
    <row r="555" spans="1:15" ht="14.1" customHeight="1" x14ac:dyDescent="0.2">
      <c r="A555" s="60">
        <v>30</v>
      </c>
      <c r="B555" s="41">
        <v>11388</v>
      </c>
      <c r="C555" s="41" t="s">
        <v>1730</v>
      </c>
      <c r="D555" s="81" t="s">
        <v>1731</v>
      </c>
      <c r="E555" s="132" t="s">
        <v>22</v>
      </c>
      <c r="F555" s="134" t="s">
        <v>827</v>
      </c>
      <c r="G555" s="118" t="s">
        <v>1673</v>
      </c>
      <c r="H555" s="70" t="str">
        <f>VLOOKUP(B555,'[1]KLS 8 New'!$B$8:$P$566,15,FALSE)</f>
        <v>V</v>
      </c>
      <c r="I555" s="71"/>
      <c r="J555" s="134"/>
      <c r="K555" s="115"/>
      <c r="N555" s="74" t="s">
        <v>1189</v>
      </c>
      <c r="O555" s="74" t="e">
        <f>VLOOKUP(B555,#REF!,5,FALSE)</f>
        <v>#REF!</v>
      </c>
    </row>
    <row r="556" spans="1:15" ht="14.1" customHeight="1" x14ac:dyDescent="0.2">
      <c r="A556" s="60">
        <v>31</v>
      </c>
      <c r="B556" s="41">
        <v>11424</v>
      </c>
      <c r="C556" s="120" t="s">
        <v>1732</v>
      </c>
      <c r="D556" s="81" t="s">
        <v>1733</v>
      </c>
      <c r="E556" s="132" t="s">
        <v>16</v>
      </c>
      <c r="F556" s="134" t="s">
        <v>1045</v>
      </c>
      <c r="G556" s="118" t="s">
        <v>1673</v>
      </c>
      <c r="H556" s="70" t="str">
        <f>VLOOKUP(B556,'[1]KLS 8 New'!$B$8:$P$566,15,FALSE)</f>
        <v>V</v>
      </c>
      <c r="I556" s="71"/>
      <c r="J556" s="134"/>
      <c r="K556" s="115"/>
      <c r="N556" s="74" t="s">
        <v>1189</v>
      </c>
      <c r="O556" s="74" t="e">
        <f>VLOOKUP(B556,#REF!,5,FALSE)</f>
        <v>#REF!</v>
      </c>
    </row>
    <row r="557" spans="1:15" ht="14.1" customHeight="1" x14ac:dyDescent="0.2">
      <c r="A557" s="60">
        <v>32</v>
      </c>
      <c r="B557" s="41">
        <v>11355</v>
      </c>
      <c r="C557" s="120" t="s">
        <v>1734</v>
      </c>
      <c r="D557" s="81" t="s">
        <v>1735</v>
      </c>
      <c r="E557" s="132" t="s">
        <v>16</v>
      </c>
      <c r="F557" s="134" t="s">
        <v>901</v>
      </c>
      <c r="G557" s="118" t="s">
        <v>1673</v>
      </c>
      <c r="H557" s="70" t="str">
        <f>VLOOKUP(B557,'[1]KLS 8 New'!$B$8:$P$566,15,FALSE)</f>
        <v>V</v>
      </c>
      <c r="I557" s="71"/>
      <c r="J557" s="134"/>
      <c r="K557" s="115"/>
      <c r="N557" s="74" t="s">
        <v>1189</v>
      </c>
      <c r="O557" s="74" t="e">
        <f>VLOOKUP(B557,#REF!,5,FALSE)</f>
        <v>#REF!</v>
      </c>
    </row>
    <row r="558" spans="1:15" ht="14.1" customHeight="1" x14ac:dyDescent="0.2">
      <c r="A558" s="60">
        <v>33</v>
      </c>
      <c r="B558" s="41">
        <v>11358</v>
      </c>
      <c r="C558" s="120" t="s">
        <v>1736</v>
      </c>
      <c r="D558" s="81" t="s">
        <v>1737</v>
      </c>
      <c r="E558" s="132" t="s">
        <v>16</v>
      </c>
      <c r="F558" s="134" t="s">
        <v>1187</v>
      </c>
      <c r="G558" s="118" t="s">
        <v>1673</v>
      </c>
      <c r="H558" s="70" t="str">
        <f>VLOOKUP(B558,'[1]KLS 8 New'!$B$8:$P$566,15,FALSE)</f>
        <v>V</v>
      </c>
      <c r="I558" s="71"/>
      <c r="J558" s="134"/>
      <c r="K558" s="115"/>
      <c r="N558" s="74" t="s">
        <v>1189</v>
      </c>
      <c r="O558" s="74" t="e">
        <f>VLOOKUP(B558,#REF!,5,FALSE)</f>
        <v>#REF!</v>
      </c>
    </row>
    <row r="559" spans="1:15" ht="14.1" customHeight="1" x14ac:dyDescent="0.2">
      <c r="A559" s="60">
        <v>34</v>
      </c>
      <c r="B559" s="41">
        <v>11463</v>
      </c>
      <c r="C559" s="120" t="s">
        <v>1738</v>
      </c>
      <c r="D559" s="81" t="s">
        <v>1739</v>
      </c>
      <c r="E559" s="132" t="s">
        <v>22</v>
      </c>
      <c r="F559" s="134" t="s">
        <v>1045</v>
      </c>
      <c r="G559" s="118" t="s">
        <v>1673</v>
      </c>
      <c r="H559" s="70" t="str">
        <f>VLOOKUP(B559,'[1]KLS 8 New'!$B$8:$P$566,15,FALSE)</f>
        <v>V</v>
      </c>
      <c r="I559" s="71"/>
      <c r="J559" s="134"/>
      <c r="K559" s="115"/>
      <c r="N559" s="74" t="s">
        <v>1189</v>
      </c>
      <c r="O559" s="74" t="e">
        <f>VLOOKUP(B559,#REF!,5,FALSE)</f>
        <v>#REF!</v>
      </c>
    </row>
    <row r="560" spans="1:15" ht="14.1" customHeight="1" x14ac:dyDescent="0.2">
      <c r="A560" s="60">
        <v>35</v>
      </c>
      <c r="B560" s="41"/>
      <c r="C560" s="120"/>
      <c r="D560" s="81"/>
      <c r="E560" s="132"/>
      <c r="F560" s="133"/>
      <c r="G560" s="118"/>
      <c r="H560" s="136"/>
      <c r="I560" s="82"/>
      <c r="J560" s="83"/>
      <c r="K560" s="115"/>
      <c r="N560" s="74" t="s">
        <v>1189</v>
      </c>
      <c r="O560" s="74" t="e">
        <f>VLOOKUP(B560,#REF!,5,FALSE)</f>
        <v>#REF!</v>
      </c>
    </row>
    <row r="561" spans="1:15" ht="14.1" customHeight="1" x14ac:dyDescent="0.2">
      <c r="A561" s="60">
        <v>36</v>
      </c>
      <c r="B561" s="41"/>
      <c r="C561" s="120"/>
      <c r="D561" s="81"/>
      <c r="E561" s="132"/>
      <c r="F561" s="85"/>
      <c r="G561" s="85"/>
      <c r="H561" s="136"/>
      <c r="I561" s="139"/>
      <c r="J561" s="133"/>
      <c r="K561" s="115"/>
      <c r="N561" s="74" t="s">
        <v>1189</v>
      </c>
      <c r="O561" s="74" t="e">
        <f>VLOOKUP(B561,#REF!,5,FALSE)</f>
        <v>#REF!</v>
      </c>
    </row>
    <row r="562" spans="1:15" ht="14.1" customHeight="1" x14ac:dyDescent="0.2">
      <c r="A562" s="60">
        <v>37</v>
      </c>
      <c r="B562" s="41"/>
      <c r="C562" s="120"/>
      <c r="D562" s="81"/>
      <c r="E562" s="132"/>
      <c r="F562" s="85"/>
      <c r="G562" s="85"/>
      <c r="H562" s="136"/>
      <c r="I562" s="136"/>
      <c r="J562" s="133"/>
      <c r="K562" s="115"/>
      <c r="N562" s="74" t="s">
        <v>1189</v>
      </c>
      <c r="O562" s="74" t="e">
        <f>VLOOKUP(B562,#REF!,5,FALSE)</f>
        <v>#REF!</v>
      </c>
    </row>
    <row r="563" spans="1:15" ht="14.1" customHeight="1" x14ac:dyDescent="0.2">
      <c r="A563" s="60">
        <v>38</v>
      </c>
      <c r="B563" s="41"/>
      <c r="C563" s="120"/>
      <c r="D563" s="81"/>
      <c r="E563" s="132"/>
      <c r="F563" s="85"/>
      <c r="G563" s="85"/>
      <c r="H563" s="136"/>
      <c r="I563" s="136"/>
      <c r="J563" s="133"/>
      <c r="K563" s="115"/>
      <c r="N563" s="74" t="s">
        <v>1189</v>
      </c>
      <c r="O563" s="74" t="e">
        <f>VLOOKUP(B563,#REF!,5,FALSE)</f>
        <v>#REF!</v>
      </c>
    </row>
    <row r="564" spans="1:15" ht="14.1" customHeight="1" x14ac:dyDescent="0.2">
      <c r="A564" s="60">
        <v>39</v>
      </c>
      <c r="B564" s="41"/>
      <c r="C564" s="120"/>
      <c r="D564" s="81"/>
      <c r="E564" s="132"/>
      <c r="F564" s="85"/>
      <c r="G564" s="139"/>
      <c r="H564" s="136"/>
      <c r="I564" s="136"/>
      <c r="J564" s="133"/>
      <c r="K564" s="115"/>
      <c r="N564" s="74" t="s">
        <v>1189</v>
      </c>
      <c r="O564" s="74" t="e">
        <f>VLOOKUP(B564,#REF!,5,FALSE)</f>
        <v>#REF!</v>
      </c>
    </row>
    <row r="565" spans="1:15" ht="14.1" customHeight="1" x14ac:dyDescent="0.2">
      <c r="A565" s="60">
        <v>40</v>
      </c>
      <c r="B565" s="41"/>
      <c r="C565" s="41"/>
      <c r="D565" s="81"/>
      <c r="E565" s="132"/>
      <c r="F565" s="85"/>
      <c r="G565" s="136"/>
      <c r="H565" s="136"/>
      <c r="I565" s="136"/>
      <c r="J565" s="133"/>
      <c r="K565" s="115"/>
      <c r="N565" s="74" t="s">
        <v>1189</v>
      </c>
      <c r="O565" s="74" t="e">
        <f>VLOOKUP(B565,#REF!,5,FALSE)</f>
        <v>#REF!</v>
      </c>
    </row>
    <row r="566" spans="1:15" ht="14.1" customHeight="1" x14ac:dyDescent="0.2">
      <c r="A566" s="60"/>
      <c r="B566" s="145"/>
      <c r="C566" s="145"/>
      <c r="D566" s="148"/>
      <c r="E566" s="147"/>
      <c r="F566" s="136"/>
      <c r="G566" s="136"/>
      <c r="H566" s="137">
        <f>COUNTIF(H526:H559,"V")</f>
        <v>28</v>
      </c>
      <c r="I566" s="136"/>
      <c r="J566" s="133"/>
      <c r="K566" s="115"/>
      <c r="N566" s="74" t="s">
        <v>1189</v>
      </c>
      <c r="O566" s="74" t="e">
        <f>VLOOKUP(B566,#REF!,5,FALSE)</f>
        <v>#REF!</v>
      </c>
    </row>
    <row r="567" spans="1:15" ht="14.1" customHeight="1" x14ac:dyDescent="0.2">
      <c r="A567" s="60"/>
      <c r="B567" s="145"/>
      <c r="C567" s="145"/>
      <c r="D567" s="149"/>
      <c r="E567" s="147"/>
      <c r="F567" s="136"/>
      <c r="G567" s="136"/>
      <c r="H567" s="136"/>
      <c r="I567" s="136"/>
      <c r="J567" s="133"/>
      <c r="K567" s="115"/>
      <c r="N567" s="74" t="s">
        <v>1189</v>
      </c>
      <c r="O567" s="74" t="e">
        <f>VLOOKUP(B567,#REF!,5,FALSE)</f>
        <v>#REF!</v>
      </c>
    </row>
    <row r="568" spans="1:15" ht="14.1" customHeight="1" x14ac:dyDescent="0.2">
      <c r="A568" s="60"/>
      <c r="B568" s="145"/>
      <c r="C568" s="145"/>
      <c r="D568" s="149"/>
      <c r="E568" s="147"/>
      <c r="F568" s="139"/>
      <c r="G568" s="139" t="s">
        <v>1740</v>
      </c>
      <c r="H568" s="150">
        <f>H48+H122+H195+H269+H343+H417+H492+H566</f>
        <v>237</v>
      </c>
      <c r="I568" s="139"/>
      <c r="J568" s="133"/>
      <c r="K568" s="115"/>
      <c r="N568" s="74" t="s">
        <v>1189</v>
      </c>
      <c r="O568" s="74" t="e">
        <f>VLOOKUP(B568,#REF!,5,FALSE)</f>
        <v>#REF!</v>
      </c>
    </row>
    <row r="569" spans="1:15" ht="14.1" customHeight="1" x14ac:dyDescent="0.2">
      <c r="A569" s="60"/>
      <c r="B569" s="112"/>
      <c r="C569" s="112"/>
      <c r="D569" s="125"/>
      <c r="E569" s="114"/>
      <c r="F569" s="126"/>
      <c r="G569" s="126"/>
      <c r="H569" s="126"/>
      <c r="I569" s="126"/>
      <c r="J569" s="85"/>
      <c r="K569" s="85"/>
    </row>
    <row r="571" spans="1:15" x14ac:dyDescent="0.2">
      <c r="B571" s="95" t="s">
        <v>822</v>
      </c>
      <c r="C571" s="96">
        <f>COUNTIF(E526:E569,"L")</f>
        <v>18</v>
      </c>
      <c r="I571" s="97" t="s">
        <v>823</v>
      </c>
    </row>
    <row r="572" spans="1:15" x14ac:dyDescent="0.2">
      <c r="B572" s="95" t="s">
        <v>824</v>
      </c>
      <c r="C572" s="96">
        <f>COUNTIF(E526:E569,"P")</f>
        <v>16</v>
      </c>
      <c r="I572" s="97"/>
    </row>
    <row r="573" spans="1:15" x14ac:dyDescent="0.2">
      <c r="B573" s="95" t="s">
        <v>825</v>
      </c>
      <c r="C573" s="96">
        <f>SUM(C571:C572)</f>
        <v>34</v>
      </c>
      <c r="I573" s="97"/>
    </row>
    <row r="574" spans="1:15" x14ac:dyDescent="0.2">
      <c r="I574" s="97"/>
    </row>
    <row r="575" spans="1:15" x14ac:dyDescent="0.2">
      <c r="A575" s="57"/>
      <c r="F575" s="98"/>
      <c r="G575" s="98"/>
      <c r="H575" s="98"/>
      <c r="I575" s="99" t="str">
        <f>VLOOKUP(B524,'[1]REKAP NEW'!$B$12:$F$40,5,FALSE)</f>
        <v>KI KHOIRUL ARIFIN, S.Pd</v>
      </c>
      <c r="J575" s="98"/>
      <c r="K575" s="98"/>
    </row>
  </sheetData>
  <sheetProtection password="CEAC" sheet="1" objects="1" scenarios="1"/>
  <mergeCells count="24">
    <mergeCell ref="A522:K522"/>
    <mergeCell ref="A297:K297"/>
    <mergeCell ref="A298:K298"/>
    <mergeCell ref="A299:K299"/>
    <mergeCell ref="A371:K371"/>
    <mergeCell ref="A372:K372"/>
    <mergeCell ref="A373:K373"/>
    <mergeCell ref="A446:K446"/>
    <mergeCell ref="A447:K447"/>
    <mergeCell ref="A448:K448"/>
    <mergeCell ref="A520:K520"/>
    <mergeCell ref="A521:K521"/>
    <mergeCell ref="A225:K225"/>
    <mergeCell ref="A1:K1"/>
    <mergeCell ref="A2:K2"/>
    <mergeCell ref="A3:K3"/>
    <mergeCell ref="A75:K75"/>
    <mergeCell ref="A76:K76"/>
    <mergeCell ref="A77:K77"/>
    <mergeCell ref="A149:K149"/>
    <mergeCell ref="A150:K150"/>
    <mergeCell ref="A151:K151"/>
    <mergeCell ref="A223:K223"/>
    <mergeCell ref="A224:K224"/>
  </mergeCells>
  <conditionalFormatting sqref="K117:K119 K8:K41 K82:K115 K155:K188 H117:I119 H189 F8 F9:G18 G19:G35 F19:F40">
    <cfRule type="cellIs" dxfId="311" priority="364" operator="equal">
      <formula>"V"</formula>
    </cfRule>
  </conditionalFormatting>
  <conditionalFormatting sqref="I264">
    <cfRule type="cellIs" dxfId="310" priority="359" operator="equal">
      <formula>"V"</formula>
    </cfRule>
  </conditionalFormatting>
  <conditionalFormatting sqref="H116">
    <cfRule type="cellIs" dxfId="309" priority="363" operator="equal">
      <formula>"V"</formula>
    </cfRule>
  </conditionalFormatting>
  <conditionalFormatting sqref="G19">
    <cfRule type="cellIs" dxfId="308" priority="362" operator="equal">
      <formula>"V"</formula>
    </cfRule>
  </conditionalFormatting>
  <conditionalFormatting sqref="F8:F40">
    <cfRule type="cellIs" dxfId="307" priority="361" operator="equal">
      <formula>"V"</formula>
    </cfRule>
  </conditionalFormatting>
  <conditionalFormatting sqref="I561">
    <cfRule type="cellIs" dxfId="306" priority="357" operator="equal">
      <formula>"V"</formula>
    </cfRule>
  </conditionalFormatting>
  <conditionalFormatting sqref="I190">
    <cfRule type="cellIs" dxfId="305" priority="360" operator="equal">
      <formula>"V"</formula>
    </cfRule>
  </conditionalFormatting>
  <conditionalFormatting sqref="I487">
    <cfRule type="cellIs" dxfId="304" priority="358" operator="equal">
      <formula>"V"</formula>
    </cfRule>
  </conditionalFormatting>
  <conditionalFormatting sqref="O8:O47">
    <cfRule type="cellIs" dxfId="303" priority="355" operator="equal">
      <formula>"L"</formula>
    </cfRule>
    <cfRule type="cellIs" dxfId="302" priority="356" operator="equal">
      <formula>"B"</formula>
    </cfRule>
  </conditionalFormatting>
  <conditionalFormatting sqref="G8:G35">
    <cfRule type="cellIs" dxfId="301" priority="352" operator="equal">
      <formula>"L"</formula>
    </cfRule>
    <cfRule type="cellIs" dxfId="300" priority="353" operator="equal">
      <formula>"L"</formula>
    </cfRule>
    <cfRule type="cellIs" dxfId="299" priority="354" operator="equal">
      <formula>"B"</formula>
    </cfRule>
  </conditionalFormatting>
  <conditionalFormatting sqref="G8:G35">
    <cfRule type="cellIs" dxfId="298" priority="351" operator="equal">
      <formula>"BELUM"</formula>
    </cfRule>
  </conditionalFormatting>
  <conditionalFormatting sqref="O82:O124">
    <cfRule type="cellIs" dxfId="297" priority="349" operator="equal">
      <formula>"L"</formula>
    </cfRule>
    <cfRule type="cellIs" dxfId="296" priority="350" operator="equal">
      <formula>"B"</formula>
    </cfRule>
  </conditionalFormatting>
  <conditionalFormatting sqref="O155:O197">
    <cfRule type="cellIs" dxfId="295" priority="347" operator="equal">
      <formula>"L"</formula>
    </cfRule>
    <cfRule type="cellIs" dxfId="294" priority="348" operator="equal">
      <formula>"B"</formula>
    </cfRule>
  </conditionalFormatting>
  <conditionalFormatting sqref="O229:O271">
    <cfRule type="cellIs" dxfId="293" priority="345" operator="equal">
      <formula>"L"</formula>
    </cfRule>
    <cfRule type="cellIs" dxfId="292" priority="346" operator="equal">
      <formula>"B"</formula>
    </cfRule>
  </conditionalFormatting>
  <conditionalFormatting sqref="O303:O345">
    <cfRule type="cellIs" dxfId="291" priority="343" operator="equal">
      <formula>"L"</formula>
    </cfRule>
    <cfRule type="cellIs" dxfId="290" priority="344" operator="equal">
      <formula>"B"</formula>
    </cfRule>
  </conditionalFormatting>
  <conditionalFormatting sqref="O377:O419">
    <cfRule type="cellIs" dxfId="289" priority="341" operator="equal">
      <formula>"L"</formula>
    </cfRule>
    <cfRule type="cellIs" dxfId="288" priority="342" operator="equal">
      <formula>"B"</formula>
    </cfRule>
  </conditionalFormatting>
  <conditionalFormatting sqref="O452:O494">
    <cfRule type="cellIs" dxfId="287" priority="339" operator="equal">
      <formula>"L"</formula>
    </cfRule>
    <cfRule type="cellIs" dxfId="286" priority="340" operator="equal">
      <formula>"B"</formula>
    </cfRule>
  </conditionalFormatting>
  <conditionalFormatting sqref="O526:O568">
    <cfRule type="cellIs" dxfId="285" priority="337" operator="equal">
      <formula>"L"</formula>
    </cfRule>
    <cfRule type="cellIs" dxfId="284" priority="338" operator="equal">
      <formula>"B"</formula>
    </cfRule>
  </conditionalFormatting>
  <conditionalFormatting sqref="I412">
    <cfRule type="cellIs" dxfId="283" priority="310" operator="equal">
      <formula>"V"</formula>
    </cfRule>
  </conditionalFormatting>
  <conditionalFormatting sqref="F83:G92 F82 G93:G109 F93:F115">
    <cfRule type="cellIs" dxfId="282" priority="332" operator="equal">
      <formula>"V"</formula>
    </cfRule>
  </conditionalFormatting>
  <conditionalFormatting sqref="G93">
    <cfRule type="cellIs" dxfId="281" priority="331" operator="equal">
      <formula>"V"</formula>
    </cfRule>
  </conditionalFormatting>
  <conditionalFormatting sqref="F82:F115">
    <cfRule type="cellIs" dxfId="280" priority="330" operator="equal">
      <formula>"V"</formula>
    </cfRule>
  </conditionalFormatting>
  <conditionalFormatting sqref="G82:G109">
    <cfRule type="cellIs" dxfId="279" priority="327" operator="equal">
      <formula>"L"</formula>
    </cfRule>
    <cfRule type="cellIs" dxfId="278" priority="328" operator="equal">
      <formula>"L"</formula>
    </cfRule>
    <cfRule type="cellIs" dxfId="277" priority="329" operator="equal">
      <formula>"B"</formula>
    </cfRule>
  </conditionalFormatting>
  <conditionalFormatting sqref="G82:G109">
    <cfRule type="cellIs" dxfId="276" priority="326" operator="equal">
      <formula>"BELUM"</formula>
    </cfRule>
  </conditionalFormatting>
  <conditionalFormatting sqref="F164:F184 G164:G182 F155:G163">
    <cfRule type="cellIs" dxfId="275" priority="325" operator="equal">
      <formula>"V"</formula>
    </cfRule>
  </conditionalFormatting>
  <conditionalFormatting sqref="G166">
    <cfRule type="cellIs" dxfId="274" priority="324" operator="equal">
      <formula>"V"</formula>
    </cfRule>
  </conditionalFormatting>
  <conditionalFormatting sqref="F155:F184">
    <cfRule type="cellIs" dxfId="273" priority="323" operator="equal">
      <formula>"V"</formula>
    </cfRule>
  </conditionalFormatting>
  <conditionalFormatting sqref="G155:G182">
    <cfRule type="cellIs" dxfId="272" priority="320" operator="equal">
      <formula>"L"</formula>
    </cfRule>
    <cfRule type="cellIs" dxfId="271" priority="321" operator="equal">
      <formula>"L"</formula>
    </cfRule>
    <cfRule type="cellIs" dxfId="270" priority="322" operator="equal">
      <formula>"B"</formula>
    </cfRule>
  </conditionalFormatting>
  <conditionalFormatting sqref="G155:G182">
    <cfRule type="cellIs" dxfId="269" priority="319" operator="equal">
      <formula>"BELUM"</formula>
    </cfRule>
  </conditionalFormatting>
  <conditionalFormatting sqref="F230:G239 F229 G240:G256 F240:F261">
    <cfRule type="cellIs" dxfId="268" priority="318" operator="equal">
      <formula>"V"</formula>
    </cfRule>
  </conditionalFormatting>
  <conditionalFormatting sqref="G240">
    <cfRule type="cellIs" dxfId="267" priority="317" operator="equal">
      <formula>"V"</formula>
    </cfRule>
  </conditionalFormatting>
  <conditionalFormatting sqref="F229:F261">
    <cfRule type="cellIs" dxfId="266" priority="316" operator="equal">
      <formula>"V"</formula>
    </cfRule>
  </conditionalFormatting>
  <conditionalFormatting sqref="G229:G256">
    <cfRule type="cellIs" dxfId="265" priority="313" operator="equal">
      <formula>"L"</formula>
    </cfRule>
    <cfRule type="cellIs" dxfId="264" priority="314" operator="equal">
      <formula>"L"</formula>
    </cfRule>
    <cfRule type="cellIs" dxfId="263" priority="315" operator="equal">
      <formula>"B"</formula>
    </cfRule>
  </conditionalFormatting>
  <conditionalFormatting sqref="G229:G256">
    <cfRule type="cellIs" dxfId="262" priority="312" operator="equal">
      <formula>"BELUM"</formula>
    </cfRule>
  </conditionalFormatting>
  <conditionalFormatting sqref="H337">
    <cfRule type="cellIs" dxfId="261" priority="305" operator="equal">
      <formula>"V"</formula>
    </cfRule>
  </conditionalFormatting>
  <conditionalFormatting sqref="H411">
    <cfRule type="cellIs" dxfId="260" priority="311" operator="equal">
      <formula>"V"</formula>
    </cfRule>
  </conditionalFormatting>
  <conditionalFormatting sqref="H410">
    <cfRule type="cellIs" dxfId="259" priority="307" operator="equal">
      <formula>"L"</formula>
    </cfRule>
    <cfRule type="cellIs" dxfId="258" priority="308" operator="equal">
      <formula>"L"</formula>
    </cfRule>
    <cfRule type="cellIs" dxfId="257" priority="309" operator="equal">
      <formula>"B"</formula>
    </cfRule>
  </conditionalFormatting>
  <conditionalFormatting sqref="H410">
    <cfRule type="cellIs" dxfId="256" priority="306" operator="equal">
      <formula>"BELUM"</formula>
    </cfRule>
  </conditionalFormatting>
  <conditionalFormatting sqref="I338">
    <cfRule type="cellIs" dxfId="255" priority="304" operator="equal">
      <formula>"V"</formula>
    </cfRule>
  </conditionalFormatting>
  <conditionalFormatting sqref="F304:G313 G314:G330 F303 F314:F335 F337">
    <cfRule type="cellIs" dxfId="254" priority="303" operator="equal">
      <formula>"V"</formula>
    </cfRule>
  </conditionalFormatting>
  <conditionalFormatting sqref="G314">
    <cfRule type="cellIs" dxfId="253" priority="302" operator="equal">
      <formula>"V"</formula>
    </cfRule>
  </conditionalFormatting>
  <conditionalFormatting sqref="F303:F335 F337">
    <cfRule type="cellIs" dxfId="252" priority="301" operator="equal">
      <formula>"V"</formula>
    </cfRule>
  </conditionalFormatting>
  <conditionalFormatting sqref="G303:G330">
    <cfRule type="cellIs" dxfId="251" priority="298" operator="equal">
      <formula>"L"</formula>
    </cfRule>
    <cfRule type="cellIs" dxfId="250" priority="299" operator="equal">
      <formula>"L"</formula>
    </cfRule>
    <cfRule type="cellIs" dxfId="249" priority="300" operator="equal">
      <formula>"B"</formula>
    </cfRule>
  </conditionalFormatting>
  <conditionalFormatting sqref="G303:G330">
    <cfRule type="cellIs" dxfId="248" priority="297" operator="equal">
      <formula>"BELUM"</formula>
    </cfRule>
  </conditionalFormatting>
  <conditionalFormatting sqref="G35:G42">
    <cfRule type="cellIs" dxfId="247" priority="296" operator="equal">
      <formula>"V"</formula>
    </cfRule>
  </conditionalFormatting>
  <conditionalFormatting sqref="G34:G42">
    <cfRule type="cellIs" dxfId="246" priority="293" operator="equal">
      <formula>"L"</formula>
    </cfRule>
    <cfRule type="cellIs" dxfId="245" priority="294" operator="equal">
      <formula>"L"</formula>
    </cfRule>
    <cfRule type="cellIs" dxfId="244" priority="295" operator="equal">
      <formula>"B"</formula>
    </cfRule>
  </conditionalFormatting>
  <conditionalFormatting sqref="G34:G42">
    <cfRule type="cellIs" dxfId="243" priority="292" operator="equal">
      <formula>"BELUM"</formula>
    </cfRule>
  </conditionalFormatting>
  <conditionalFormatting sqref="G110:G116">
    <cfRule type="cellIs" dxfId="242" priority="291" operator="equal">
      <formula>"V"</formula>
    </cfRule>
  </conditionalFormatting>
  <conditionalFormatting sqref="G109:G116">
    <cfRule type="cellIs" dxfId="241" priority="288" operator="equal">
      <formula>"L"</formula>
    </cfRule>
    <cfRule type="cellIs" dxfId="240" priority="289" operator="equal">
      <formula>"L"</formula>
    </cfRule>
    <cfRule type="cellIs" dxfId="239" priority="290" operator="equal">
      <formula>"B"</formula>
    </cfRule>
  </conditionalFormatting>
  <conditionalFormatting sqref="G109:G116">
    <cfRule type="cellIs" dxfId="238" priority="287" operator="equal">
      <formula>"BELUM"</formula>
    </cfRule>
  </conditionalFormatting>
  <conditionalFormatting sqref="G180:G184 G189">
    <cfRule type="cellIs" dxfId="237" priority="286" operator="equal">
      <formula>"V"</formula>
    </cfRule>
  </conditionalFormatting>
  <conditionalFormatting sqref="G179:G184 G189">
    <cfRule type="cellIs" dxfId="236" priority="283" operator="equal">
      <formula>"L"</formula>
    </cfRule>
    <cfRule type="cellIs" dxfId="235" priority="284" operator="equal">
      <formula>"L"</formula>
    </cfRule>
    <cfRule type="cellIs" dxfId="234" priority="285" operator="equal">
      <formula>"B"</formula>
    </cfRule>
  </conditionalFormatting>
  <conditionalFormatting sqref="G179:G184 G189">
    <cfRule type="cellIs" dxfId="233" priority="282" operator="equal">
      <formula>"BELUM"</formula>
    </cfRule>
  </conditionalFormatting>
  <conditionalFormatting sqref="G256:G261 G263">
    <cfRule type="cellIs" dxfId="232" priority="281" operator="equal">
      <formula>"V"</formula>
    </cfRule>
  </conditionalFormatting>
  <conditionalFormatting sqref="G255:G261 G263">
    <cfRule type="cellIs" dxfId="231" priority="278" operator="equal">
      <formula>"L"</formula>
    </cfRule>
    <cfRule type="cellIs" dxfId="230" priority="279" operator="equal">
      <formula>"L"</formula>
    </cfRule>
    <cfRule type="cellIs" dxfId="229" priority="280" operator="equal">
      <formula>"B"</formula>
    </cfRule>
  </conditionalFormatting>
  <conditionalFormatting sqref="G255:G261 G263">
    <cfRule type="cellIs" dxfId="228" priority="277" operator="equal">
      <formula>"BELUM"</formula>
    </cfRule>
  </conditionalFormatting>
  <conditionalFormatting sqref="G332:G335 G337">
    <cfRule type="cellIs" dxfId="227" priority="276" operator="equal">
      <formula>"V"</formula>
    </cfRule>
  </conditionalFormatting>
  <conditionalFormatting sqref="G331:G335 G337">
    <cfRule type="cellIs" dxfId="226" priority="273" operator="equal">
      <formula>"L"</formula>
    </cfRule>
    <cfRule type="cellIs" dxfId="225" priority="274" operator="equal">
      <formula>"L"</formula>
    </cfRule>
    <cfRule type="cellIs" dxfId="224" priority="275" operator="equal">
      <formula>"B"</formula>
    </cfRule>
  </conditionalFormatting>
  <conditionalFormatting sqref="G331:G335 G337">
    <cfRule type="cellIs" dxfId="223" priority="272" operator="equal">
      <formula>"BELUM"</formula>
    </cfRule>
  </conditionalFormatting>
  <conditionalFormatting sqref="G404:G408 G410:G411">
    <cfRule type="cellIs" dxfId="222" priority="261" operator="equal">
      <formula>"L"</formula>
    </cfRule>
    <cfRule type="cellIs" dxfId="221" priority="262" operator="equal">
      <formula>"L"</formula>
    </cfRule>
    <cfRule type="cellIs" dxfId="220" priority="263" operator="equal">
      <formula>"B"</formula>
    </cfRule>
  </conditionalFormatting>
  <conditionalFormatting sqref="G404:G408 G410:G411">
    <cfRule type="cellIs" dxfId="219" priority="260" operator="equal">
      <formula>"BELUM"</formula>
    </cfRule>
  </conditionalFormatting>
  <conditionalFormatting sqref="F378:G387 F377 G388:G404 F388:F408 F410:F411">
    <cfRule type="cellIs" dxfId="218" priority="271" operator="equal">
      <formula>"V"</formula>
    </cfRule>
  </conditionalFormatting>
  <conditionalFormatting sqref="G388">
    <cfRule type="cellIs" dxfId="217" priority="270" operator="equal">
      <formula>"V"</formula>
    </cfRule>
  </conditionalFormatting>
  <conditionalFormatting sqref="F377:F408 F410:F411">
    <cfRule type="cellIs" dxfId="216" priority="269" operator="equal">
      <formula>"V"</formula>
    </cfRule>
  </conditionalFormatting>
  <conditionalFormatting sqref="G377:G404">
    <cfRule type="cellIs" dxfId="215" priority="266" operator="equal">
      <formula>"L"</formula>
    </cfRule>
    <cfRule type="cellIs" dxfId="214" priority="267" operator="equal">
      <formula>"L"</formula>
    </cfRule>
    <cfRule type="cellIs" dxfId="213" priority="268" operator="equal">
      <formula>"B"</formula>
    </cfRule>
  </conditionalFormatting>
  <conditionalFormatting sqref="G377:G404">
    <cfRule type="cellIs" dxfId="212" priority="265" operator="equal">
      <formula>"BELUM"</formula>
    </cfRule>
  </conditionalFormatting>
  <conditionalFormatting sqref="G405:G408 G410:G411">
    <cfRule type="cellIs" dxfId="211" priority="264" operator="equal">
      <formula>"V"</formula>
    </cfRule>
  </conditionalFormatting>
  <conditionalFormatting sqref="F453:G462 F452 G463:G479 F463:F486">
    <cfRule type="cellIs" dxfId="210" priority="259" operator="equal">
      <formula>"V"</formula>
    </cfRule>
  </conditionalFormatting>
  <conditionalFormatting sqref="G463">
    <cfRule type="cellIs" dxfId="209" priority="258" operator="equal">
      <formula>"V"</formula>
    </cfRule>
  </conditionalFormatting>
  <conditionalFormatting sqref="F452:F486">
    <cfRule type="cellIs" dxfId="208" priority="257" operator="equal">
      <formula>"V"</formula>
    </cfRule>
  </conditionalFormatting>
  <conditionalFormatting sqref="G452:G479">
    <cfRule type="cellIs" dxfId="207" priority="254" operator="equal">
      <formula>"L"</formula>
    </cfRule>
    <cfRule type="cellIs" dxfId="206" priority="255" operator="equal">
      <formula>"L"</formula>
    </cfRule>
    <cfRule type="cellIs" dxfId="205" priority="256" operator="equal">
      <formula>"B"</formula>
    </cfRule>
  </conditionalFormatting>
  <conditionalFormatting sqref="G452:G479">
    <cfRule type="cellIs" dxfId="204" priority="253" operator="equal">
      <formula>"BELUM"</formula>
    </cfRule>
  </conditionalFormatting>
  <conditionalFormatting sqref="G480:G486">
    <cfRule type="cellIs" dxfId="203" priority="252" operator="equal">
      <formula>"V"</formula>
    </cfRule>
  </conditionalFormatting>
  <conditionalFormatting sqref="G479:G486">
    <cfRule type="cellIs" dxfId="202" priority="249" operator="equal">
      <formula>"L"</formula>
    </cfRule>
    <cfRule type="cellIs" dxfId="201" priority="250" operator="equal">
      <formula>"L"</formula>
    </cfRule>
    <cfRule type="cellIs" dxfId="200" priority="251" operator="equal">
      <formula>"B"</formula>
    </cfRule>
  </conditionalFormatting>
  <conditionalFormatting sqref="G479:G486">
    <cfRule type="cellIs" dxfId="199" priority="248" operator="equal">
      <formula>"BELUM"</formula>
    </cfRule>
  </conditionalFormatting>
  <conditionalFormatting sqref="F537:F554 F560 F526:G536 G537:G559">
    <cfRule type="cellIs" dxfId="198" priority="247" operator="equal">
      <formula>"V"</formula>
    </cfRule>
  </conditionalFormatting>
  <conditionalFormatting sqref="G537">
    <cfRule type="cellIs" dxfId="197" priority="246" operator="equal">
      <formula>"V"</formula>
    </cfRule>
  </conditionalFormatting>
  <conditionalFormatting sqref="F526:F554 F560">
    <cfRule type="cellIs" dxfId="196" priority="245" operator="equal">
      <formula>"V"</formula>
    </cfRule>
  </conditionalFormatting>
  <conditionalFormatting sqref="G526:G559">
    <cfRule type="cellIs" dxfId="195" priority="242" operator="equal">
      <formula>"L"</formula>
    </cfRule>
    <cfRule type="cellIs" dxfId="194" priority="243" operator="equal">
      <formula>"L"</formula>
    </cfRule>
    <cfRule type="cellIs" dxfId="193" priority="244" operator="equal">
      <formula>"B"</formula>
    </cfRule>
  </conditionalFormatting>
  <conditionalFormatting sqref="G526:G559">
    <cfRule type="cellIs" dxfId="192" priority="241" operator="equal">
      <formula>"BELUM"</formula>
    </cfRule>
  </conditionalFormatting>
  <conditionalFormatting sqref="G560">
    <cfRule type="cellIs" dxfId="191" priority="240" operator="equal">
      <formula>"V"</formula>
    </cfRule>
  </conditionalFormatting>
  <conditionalFormatting sqref="G554 G560">
    <cfRule type="cellIs" dxfId="190" priority="237" operator="equal">
      <formula>"L"</formula>
    </cfRule>
    <cfRule type="cellIs" dxfId="189" priority="238" operator="equal">
      <formula>"L"</formula>
    </cfRule>
    <cfRule type="cellIs" dxfId="188" priority="239" operator="equal">
      <formula>"B"</formula>
    </cfRule>
  </conditionalFormatting>
  <conditionalFormatting sqref="G554 G560">
    <cfRule type="cellIs" dxfId="187" priority="236" operator="equal">
      <formula>"BELUM"</formula>
    </cfRule>
  </conditionalFormatting>
  <conditionalFormatting sqref="F555:G555 G556:G559">
    <cfRule type="cellIs" dxfId="186" priority="235" operator="equal">
      <formula>"V"</formula>
    </cfRule>
  </conditionalFormatting>
  <conditionalFormatting sqref="F555">
    <cfRule type="cellIs" dxfId="185" priority="234" operator="equal">
      <formula>"V"</formula>
    </cfRule>
  </conditionalFormatting>
  <conditionalFormatting sqref="G555:G559">
    <cfRule type="cellIs" dxfId="184" priority="231" operator="equal">
      <formula>"L"</formula>
    </cfRule>
    <cfRule type="cellIs" dxfId="183" priority="232" operator="equal">
      <formula>"L"</formula>
    </cfRule>
    <cfRule type="cellIs" dxfId="182" priority="233" operator="equal">
      <formula>"B"</formula>
    </cfRule>
  </conditionalFormatting>
  <conditionalFormatting sqref="G555:G559">
    <cfRule type="cellIs" dxfId="181" priority="230" operator="equal">
      <formula>"BELUM"</formula>
    </cfRule>
  </conditionalFormatting>
  <conditionalFormatting sqref="F556">
    <cfRule type="cellIs" dxfId="180" priority="229" operator="equal">
      <formula>"V"</formula>
    </cfRule>
  </conditionalFormatting>
  <conditionalFormatting sqref="F556">
    <cfRule type="cellIs" dxfId="179" priority="228" operator="equal">
      <formula>"V"</formula>
    </cfRule>
  </conditionalFormatting>
  <conditionalFormatting sqref="F557">
    <cfRule type="cellIs" dxfId="178" priority="227" operator="equal">
      <formula>"V"</formula>
    </cfRule>
  </conditionalFormatting>
  <conditionalFormatting sqref="F557">
    <cfRule type="cellIs" dxfId="177" priority="226" operator="equal">
      <formula>"V"</formula>
    </cfRule>
  </conditionalFormatting>
  <conditionalFormatting sqref="G165">
    <cfRule type="cellIs" dxfId="176" priority="225" operator="equal">
      <formula>"V"</formula>
    </cfRule>
  </conditionalFormatting>
  <conditionalFormatting sqref="G165">
    <cfRule type="cellIs" dxfId="175" priority="224" operator="equal">
      <formula>"V"</formula>
    </cfRule>
  </conditionalFormatting>
  <conditionalFormatting sqref="G164">
    <cfRule type="cellIs" dxfId="174" priority="223" operator="equal">
      <formula>"V"</formula>
    </cfRule>
  </conditionalFormatting>
  <conditionalFormatting sqref="H485">
    <cfRule type="cellIs" dxfId="173" priority="220" operator="equal">
      <formula>"L"</formula>
    </cfRule>
    <cfRule type="cellIs" dxfId="172" priority="221" operator="equal">
      <formula>"L"</formula>
    </cfRule>
    <cfRule type="cellIs" dxfId="171" priority="222" operator="equal">
      <formula>"B"</formula>
    </cfRule>
  </conditionalFormatting>
  <conditionalFormatting sqref="H485">
    <cfRule type="cellIs" dxfId="170" priority="219" operator="equal">
      <formula>"BELUM"</formula>
    </cfRule>
  </conditionalFormatting>
  <conditionalFormatting sqref="F485:G485">
    <cfRule type="cellIs" dxfId="169" priority="218" operator="equal">
      <formula>"V"</formula>
    </cfRule>
  </conditionalFormatting>
  <conditionalFormatting sqref="F485">
    <cfRule type="cellIs" dxfId="168" priority="217" operator="equal">
      <formula>"V"</formula>
    </cfRule>
  </conditionalFormatting>
  <conditionalFormatting sqref="G485">
    <cfRule type="cellIs" dxfId="167" priority="214" operator="equal">
      <formula>"L"</formula>
    </cfRule>
    <cfRule type="cellIs" dxfId="166" priority="215" operator="equal">
      <formula>"L"</formula>
    </cfRule>
    <cfRule type="cellIs" dxfId="165" priority="216" operator="equal">
      <formula>"B"</formula>
    </cfRule>
  </conditionalFormatting>
  <conditionalFormatting sqref="G485">
    <cfRule type="cellIs" dxfId="164" priority="213" operator="equal">
      <formula>"BELUM"</formula>
    </cfRule>
  </conditionalFormatting>
  <conditionalFormatting sqref="G536">
    <cfRule type="cellIs" dxfId="163" priority="212" operator="equal">
      <formula>"V"</formula>
    </cfRule>
  </conditionalFormatting>
  <conditionalFormatting sqref="G553">
    <cfRule type="cellIs" dxfId="162" priority="209" operator="equal">
      <formula>"L"</formula>
    </cfRule>
    <cfRule type="cellIs" dxfId="161" priority="210" operator="equal">
      <formula>"L"</formula>
    </cfRule>
    <cfRule type="cellIs" dxfId="160" priority="211" operator="equal">
      <formula>"B"</formula>
    </cfRule>
  </conditionalFormatting>
  <conditionalFormatting sqref="G553">
    <cfRule type="cellIs" dxfId="159" priority="208" operator="equal">
      <formula>"BELUM"</formula>
    </cfRule>
  </conditionalFormatting>
  <conditionalFormatting sqref="F554:G554">
    <cfRule type="cellIs" dxfId="158" priority="207" operator="equal">
      <formula>"V"</formula>
    </cfRule>
  </conditionalFormatting>
  <conditionalFormatting sqref="F554">
    <cfRule type="cellIs" dxfId="157" priority="206" operator="equal">
      <formula>"V"</formula>
    </cfRule>
  </conditionalFormatting>
  <conditionalFormatting sqref="G554">
    <cfRule type="cellIs" dxfId="156" priority="203" operator="equal">
      <formula>"L"</formula>
    </cfRule>
    <cfRule type="cellIs" dxfId="155" priority="204" operator="equal">
      <formula>"L"</formula>
    </cfRule>
    <cfRule type="cellIs" dxfId="154" priority="205" operator="equal">
      <formula>"B"</formula>
    </cfRule>
  </conditionalFormatting>
  <conditionalFormatting sqref="G554">
    <cfRule type="cellIs" dxfId="153" priority="202" operator="equal">
      <formula>"BELUM"</formula>
    </cfRule>
  </conditionalFormatting>
  <conditionalFormatting sqref="F555:G555 G556:G559">
    <cfRule type="cellIs" dxfId="152" priority="201" operator="equal">
      <formula>"V"</formula>
    </cfRule>
  </conditionalFormatting>
  <conditionalFormatting sqref="F555">
    <cfRule type="cellIs" dxfId="151" priority="200" operator="equal">
      <formula>"V"</formula>
    </cfRule>
  </conditionalFormatting>
  <conditionalFormatting sqref="G555:G559">
    <cfRule type="cellIs" dxfId="150" priority="197" operator="equal">
      <formula>"L"</formula>
    </cfRule>
    <cfRule type="cellIs" dxfId="149" priority="198" operator="equal">
      <formula>"L"</formula>
    </cfRule>
    <cfRule type="cellIs" dxfId="148" priority="199" operator="equal">
      <formula>"B"</formula>
    </cfRule>
  </conditionalFormatting>
  <conditionalFormatting sqref="G555:G559">
    <cfRule type="cellIs" dxfId="147" priority="196" operator="equal">
      <formula>"BELUM"</formula>
    </cfRule>
  </conditionalFormatting>
  <conditionalFormatting sqref="F556">
    <cfRule type="cellIs" dxfId="146" priority="195" operator="equal">
      <formula>"V"</formula>
    </cfRule>
  </conditionalFormatting>
  <conditionalFormatting sqref="F556">
    <cfRule type="cellIs" dxfId="145" priority="194" operator="equal">
      <formula>"V"</formula>
    </cfRule>
  </conditionalFormatting>
  <conditionalFormatting sqref="F557">
    <cfRule type="cellIs" dxfId="144" priority="193" operator="equal">
      <formula>"V"</formula>
    </cfRule>
  </conditionalFormatting>
  <conditionalFormatting sqref="F557">
    <cfRule type="cellIs" dxfId="143" priority="192" operator="equal">
      <formula>"V"</formula>
    </cfRule>
  </conditionalFormatting>
  <conditionalFormatting sqref="F484:G484">
    <cfRule type="cellIs" dxfId="142" priority="191" operator="equal">
      <formula>"V"</formula>
    </cfRule>
  </conditionalFormatting>
  <conditionalFormatting sqref="F484">
    <cfRule type="cellIs" dxfId="141" priority="190" operator="equal">
      <formula>"V"</formula>
    </cfRule>
  </conditionalFormatting>
  <conditionalFormatting sqref="G484">
    <cfRule type="cellIs" dxfId="140" priority="187" operator="equal">
      <formula>"L"</formula>
    </cfRule>
    <cfRule type="cellIs" dxfId="139" priority="188" operator="equal">
      <formula>"L"</formula>
    </cfRule>
    <cfRule type="cellIs" dxfId="138" priority="189" operator="equal">
      <formula>"B"</formula>
    </cfRule>
  </conditionalFormatting>
  <conditionalFormatting sqref="G484">
    <cfRule type="cellIs" dxfId="137" priority="186" operator="equal">
      <formula>"BELUM"</formula>
    </cfRule>
  </conditionalFormatting>
  <conditionalFormatting sqref="F185:G185">
    <cfRule type="cellIs" dxfId="136" priority="185" operator="equal">
      <formula>"V"</formula>
    </cfRule>
  </conditionalFormatting>
  <conditionalFormatting sqref="F185">
    <cfRule type="cellIs" dxfId="135" priority="184" operator="equal">
      <formula>"V"</formula>
    </cfRule>
  </conditionalFormatting>
  <conditionalFormatting sqref="G185">
    <cfRule type="cellIs" dxfId="134" priority="181" operator="equal">
      <formula>"L"</formula>
    </cfRule>
    <cfRule type="cellIs" dxfId="133" priority="182" operator="equal">
      <formula>"L"</formula>
    </cfRule>
    <cfRule type="cellIs" dxfId="132" priority="183" operator="equal">
      <formula>"B"</formula>
    </cfRule>
  </conditionalFormatting>
  <conditionalFormatting sqref="G185">
    <cfRule type="cellIs" dxfId="131" priority="180" operator="equal">
      <formula>"BELUM"</formula>
    </cfRule>
  </conditionalFormatting>
  <conditionalFormatting sqref="G185">
    <cfRule type="cellIs" dxfId="130" priority="177" operator="equal">
      <formula>"L"</formula>
    </cfRule>
    <cfRule type="cellIs" dxfId="129" priority="178" operator="equal">
      <formula>"L"</formula>
    </cfRule>
    <cfRule type="cellIs" dxfId="128" priority="179" operator="equal">
      <formula>"B"</formula>
    </cfRule>
  </conditionalFormatting>
  <conditionalFormatting sqref="G185">
    <cfRule type="cellIs" dxfId="127" priority="176" operator="equal">
      <formula>"BELUM"</formula>
    </cfRule>
  </conditionalFormatting>
  <conditionalFormatting sqref="F185:G185">
    <cfRule type="cellIs" dxfId="126" priority="175" operator="equal">
      <formula>"V"</formula>
    </cfRule>
  </conditionalFormatting>
  <conditionalFormatting sqref="F185">
    <cfRule type="cellIs" dxfId="125" priority="174" operator="equal">
      <formula>"V"</formula>
    </cfRule>
  </conditionalFormatting>
  <conditionalFormatting sqref="G185">
    <cfRule type="cellIs" dxfId="124" priority="171" operator="equal">
      <formula>"L"</formula>
    </cfRule>
    <cfRule type="cellIs" dxfId="123" priority="172" operator="equal">
      <formula>"L"</formula>
    </cfRule>
    <cfRule type="cellIs" dxfId="122" priority="173" operator="equal">
      <formula>"B"</formula>
    </cfRule>
  </conditionalFormatting>
  <conditionalFormatting sqref="G185">
    <cfRule type="cellIs" dxfId="121" priority="170" operator="equal">
      <formula>"BELUM"</formula>
    </cfRule>
  </conditionalFormatting>
  <conditionalFormatting sqref="F554:G554">
    <cfRule type="cellIs" dxfId="120" priority="169" operator="equal">
      <formula>"V"</formula>
    </cfRule>
  </conditionalFormatting>
  <conditionalFormatting sqref="F554">
    <cfRule type="cellIs" dxfId="119" priority="168" operator="equal">
      <formula>"V"</formula>
    </cfRule>
  </conditionalFormatting>
  <conditionalFormatting sqref="G554">
    <cfRule type="cellIs" dxfId="118" priority="165" operator="equal">
      <formula>"L"</formula>
    </cfRule>
    <cfRule type="cellIs" dxfId="117" priority="166" operator="equal">
      <formula>"L"</formula>
    </cfRule>
    <cfRule type="cellIs" dxfId="116" priority="167" operator="equal">
      <formula>"B"</formula>
    </cfRule>
  </conditionalFormatting>
  <conditionalFormatting sqref="G554">
    <cfRule type="cellIs" dxfId="115" priority="164" operator="equal">
      <formula>"BELUM"</formula>
    </cfRule>
  </conditionalFormatting>
  <conditionalFormatting sqref="F555:G555 G556:G559">
    <cfRule type="cellIs" dxfId="114" priority="163" operator="equal">
      <formula>"V"</formula>
    </cfRule>
  </conditionalFormatting>
  <conditionalFormatting sqref="F555">
    <cfRule type="cellIs" dxfId="113" priority="162" operator="equal">
      <formula>"V"</formula>
    </cfRule>
  </conditionalFormatting>
  <conditionalFormatting sqref="G555:G559">
    <cfRule type="cellIs" dxfId="112" priority="159" operator="equal">
      <formula>"L"</formula>
    </cfRule>
    <cfRule type="cellIs" dxfId="111" priority="160" operator="equal">
      <formula>"L"</formula>
    </cfRule>
    <cfRule type="cellIs" dxfId="110" priority="161" operator="equal">
      <formula>"B"</formula>
    </cfRule>
  </conditionalFormatting>
  <conditionalFormatting sqref="G555:G559">
    <cfRule type="cellIs" dxfId="109" priority="158" operator="equal">
      <formula>"BELUM"</formula>
    </cfRule>
  </conditionalFormatting>
  <conditionalFormatting sqref="F556">
    <cfRule type="cellIs" dxfId="108" priority="157" operator="equal">
      <formula>"V"</formula>
    </cfRule>
  </conditionalFormatting>
  <conditionalFormatting sqref="F556">
    <cfRule type="cellIs" dxfId="107" priority="156" operator="equal">
      <formula>"V"</formula>
    </cfRule>
  </conditionalFormatting>
  <conditionalFormatting sqref="F557">
    <cfRule type="cellIs" dxfId="106" priority="155" operator="equal">
      <formula>"V"</formula>
    </cfRule>
  </conditionalFormatting>
  <conditionalFormatting sqref="F557">
    <cfRule type="cellIs" dxfId="105" priority="154" operator="equal">
      <formula>"V"</formula>
    </cfRule>
  </conditionalFormatting>
  <conditionalFormatting sqref="F554:G554">
    <cfRule type="cellIs" dxfId="104" priority="153" operator="equal">
      <formula>"V"</formula>
    </cfRule>
  </conditionalFormatting>
  <conditionalFormatting sqref="F554">
    <cfRule type="cellIs" dxfId="103" priority="152" operator="equal">
      <formula>"V"</formula>
    </cfRule>
  </conditionalFormatting>
  <conditionalFormatting sqref="G554">
    <cfRule type="cellIs" dxfId="102" priority="149" operator="equal">
      <formula>"L"</formula>
    </cfRule>
    <cfRule type="cellIs" dxfId="101" priority="150" operator="equal">
      <formula>"L"</formula>
    </cfRule>
    <cfRule type="cellIs" dxfId="100" priority="151" operator="equal">
      <formula>"B"</formula>
    </cfRule>
  </conditionalFormatting>
  <conditionalFormatting sqref="G554">
    <cfRule type="cellIs" dxfId="99" priority="148" operator="equal">
      <formula>"BELUM"</formula>
    </cfRule>
  </conditionalFormatting>
  <conditionalFormatting sqref="F555:G555 G556:G559">
    <cfRule type="cellIs" dxfId="98" priority="147" operator="equal">
      <formula>"V"</formula>
    </cfRule>
  </conditionalFormatting>
  <conditionalFormatting sqref="F555">
    <cfRule type="cellIs" dxfId="97" priority="146" operator="equal">
      <formula>"V"</formula>
    </cfRule>
  </conditionalFormatting>
  <conditionalFormatting sqref="G555:G559">
    <cfRule type="cellIs" dxfId="96" priority="143" operator="equal">
      <formula>"L"</formula>
    </cfRule>
    <cfRule type="cellIs" dxfId="95" priority="144" operator="equal">
      <formula>"L"</formula>
    </cfRule>
    <cfRule type="cellIs" dxfId="94" priority="145" operator="equal">
      <formula>"B"</formula>
    </cfRule>
  </conditionalFormatting>
  <conditionalFormatting sqref="G555:G559">
    <cfRule type="cellIs" dxfId="93" priority="142" operator="equal">
      <formula>"BELUM"</formula>
    </cfRule>
  </conditionalFormatting>
  <conditionalFormatting sqref="F556">
    <cfRule type="cellIs" dxfId="92" priority="141" operator="equal">
      <formula>"V"</formula>
    </cfRule>
  </conditionalFormatting>
  <conditionalFormatting sqref="F556">
    <cfRule type="cellIs" dxfId="91" priority="140" operator="equal">
      <formula>"V"</formula>
    </cfRule>
  </conditionalFormatting>
  <conditionalFormatting sqref="F557">
    <cfRule type="cellIs" dxfId="90" priority="139" operator="equal">
      <formula>"V"</formula>
    </cfRule>
  </conditionalFormatting>
  <conditionalFormatting sqref="F557">
    <cfRule type="cellIs" dxfId="89" priority="138" operator="equal">
      <formula>"V"</formula>
    </cfRule>
  </conditionalFormatting>
  <conditionalFormatting sqref="F558">
    <cfRule type="cellIs" dxfId="88" priority="137" operator="equal">
      <formula>"V"</formula>
    </cfRule>
  </conditionalFormatting>
  <conditionalFormatting sqref="F558">
    <cfRule type="cellIs" dxfId="87" priority="136" operator="equal">
      <formula>"V"</formula>
    </cfRule>
  </conditionalFormatting>
  <conditionalFormatting sqref="F559">
    <cfRule type="cellIs" dxfId="86" priority="135" operator="equal">
      <formula>"V"</formula>
    </cfRule>
  </conditionalFormatting>
  <conditionalFormatting sqref="F559">
    <cfRule type="cellIs" dxfId="85" priority="134" operator="equal">
      <formula>"V"</formula>
    </cfRule>
  </conditionalFormatting>
  <conditionalFormatting sqref="F186:G186">
    <cfRule type="cellIs" dxfId="84" priority="132" operator="equal">
      <formula>"V"</formula>
    </cfRule>
  </conditionalFormatting>
  <conditionalFormatting sqref="F186">
    <cfRule type="cellIs" dxfId="83" priority="131" operator="equal">
      <formula>"V"</formula>
    </cfRule>
  </conditionalFormatting>
  <conditionalFormatting sqref="G186">
    <cfRule type="cellIs" dxfId="82" priority="128" operator="equal">
      <formula>"L"</formula>
    </cfRule>
    <cfRule type="cellIs" dxfId="81" priority="129" operator="equal">
      <formula>"L"</formula>
    </cfRule>
    <cfRule type="cellIs" dxfId="80" priority="130" operator="equal">
      <formula>"B"</formula>
    </cfRule>
  </conditionalFormatting>
  <conditionalFormatting sqref="G186">
    <cfRule type="cellIs" dxfId="79" priority="127" operator="equal">
      <formula>"BELUM"</formula>
    </cfRule>
  </conditionalFormatting>
  <conditionalFormatting sqref="F187:G187 G188">
    <cfRule type="cellIs" dxfId="78" priority="126" operator="equal">
      <formula>"V"</formula>
    </cfRule>
  </conditionalFormatting>
  <conditionalFormatting sqref="F187">
    <cfRule type="cellIs" dxfId="77" priority="125" operator="equal">
      <formula>"V"</formula>
    </cfRule>
  </conditionalFormatting>
  <conditionalFormatting sqref="G187:G188">
    <cfRule type="cellIs" dxfId="76" priority="122" operator="equal">
      <formula>"L"</formula>
    </cfRule>
    <cfRule type="cellIs" dxfId="75" priority="123" operator="equal">
      <formula>"L"</formula>
    </cfRule>
    <cfRule type="cellIs" dxfId="74" priority="124" operator="equal">
      <formula>"B"</formula>
    </cfRule>
  </conditionalFormatting>
  <conditionalFormatting sqref="G187:G188">
    <cfRule type="cellIs" dxfId="73" priority="121" operator="equal">
      <formula>"BELUM"</formula>
    </cfRule>
  </conditionalFormatting>
  <conditionalFormatting sqref="G18">
    <cfRule type="cellIs" dxfId="72" priority="120" operator="equal">
      <formula>"V"</formula>
    </cfRule>
  </conditionalFormatting>
  <conditionalFormatting sqref="F41">
    <cfRule type="cellIs" dxfId="71" priority="119" operator="equal">
      <formula>"V"</formula>
    </cfRule>
  </conditionalFormatting>
  <conditionalFormatting sqref="F41">
    <cfRule type="cellIs" dxfId="70" priority="118" operator="equal">
      <formula>"V"</formula>
    </cfRule>
  </conditionalFormatting>
  <conditionalFormatting sqref="H410">
    <cfRule type="cellIs" dxfId="69" priority="117" operator="equal">
      <formula>"V"</formula>
    </cfRule>
  </conditionalFormatting>
  <conditionalFormatting sqref="H8:H41">
    <cfRule type="cellIs" dxfId="68" priority="113" operator="equal">
      <formula>"L"</formula>
    </cfRule>
    <cfRule type="cellIs" dxfId="67" priority="114" operator="equal">
      <formula>"L"</formula>
    </cfRule>
    <cfRule type="cellIs" dxfId="66" priority="115" operator="equal">
      <formula>"B"</formula>
    </cfRule>
  </conditionalFormatting>
  <conditionalFormatting sqref="H8:H41">
    <cfRule type="cellIs" dxfId="65" priority="112" operator="equal">
      <formula>"BELUM"</formula>
    </cfRule>
  </conditionalFormatting>
  <conditionalFormatting sqref="H8:H41">
    <cfRule type="cellIs" dxfId="64" priority="111" operator="equal">
      <formula>"V"</formula>
    </cfRule>
  </conditionalFormatting>
  <conditionalFormatting sqref="F336:G336">
    <cfRule type="cellIs" dxfId="63" priority="80" operator="equal">
      <formula>"V"</formula>
    </cfRule>
  </conditionalFormatting>
  <conditionalFormatting sqref="F336">
    <cfRule type="cellIs" dxfId="62" priority="79" operator="equal">
      <formula>"V"</formula>
    </cfRule>
  </conditionalFormatting>
  <conditionalFormatting sqref="G336">
    <cfRule type="cellIs" dxfId="61" priority="76" operator="equal">
      <formula>"L"</formula>
    </cfRule>
    <cfRule type="cellIs" dxfId="60" priority="77" operator="equal">
      <formula>"L"</formula>
    </cfRule>
    <cfRule type="cellIs" dxfId="59" priority="78" operator="equal">
      <formula>"B"</formula>
    </cfRule>
  </conditionalFormatting>
  <conditionalFormatting sqref="G336">
    <cfRule type="cellIs" dxfId="58" priority="75" operator="equal">
      <formula>"BELUM"</formula>
    </cfRule>
  </conditionalFormatting>
  <conditionalFormatting sqref="F409:G409">
    <cfRule type="cellIs" dxfId="57" priority="63" operator="equal">
      <formula>"V"</formula>
    </cfRule>
  </conditionalFormatting>
  <conditionalFormatting sqref="F409">
    <cfRule type="cellIs" dxfId="56" priority="62" operator="equal">
      <formula>"V"</formula>
    </cfRule>
  </conditionalFormatting>
  <conditionalFormatting sqref="G409">
    <cfRule type="cellIs" dxfId="55" priority="59" operator="equal">
      <formula>"L"</formula>
    </cfRule>
    <cfRule type="cellIs" dxfId="54" priority="60" operator="equal">
      <formula>"L"</formula>
    </cfRule>
    <cfRule type="cellIs" dxfId="53" priority="61" operator="equal">
      <formula>"B"</formula>
    </cfRule>
  </conditionalFormatting>
  <conditionalFormatting sqref="G409">
    <cfRule type="cellIs" dxfId="52" priority="58" operator="equal">
      <formula>"BELUM"</formula>
    </cfRule>
  </conditionalFormatting>
  <conditionalFormatting sqref="F261:G261">
    <cfRule type="cellIs" dxfId="51" priority="57" operator="equal">
      <formula>"V"</formula>
    </cfRule>
  </conditionalFormatting>
  <conditionalFormatting sqref="F261">
    <cfRule type="cellIs" dxfId="50" priority="56" operator="equal">
      <formula>"V"</formula>
    </cfRule>
  </conditionalFormatting>
  <conditionalFormatting sqref="G261">
    <cfRule type="cellIs" dxfId="49" priority="53" operator="equal">
      <formula>"L"</formula>
    </cfRule>
    <cfRule type="cellIs" dxfId="48" priority="54" operator="equal">
      <formula>"L"</formula>
    </cfRule>
    <cfRule type="cellIs" dxfId="47" priority="55" operator="equal">
      <formula>"B"</formula>
    </cfRule>
  </conditionalFormatting>
  <conditionalFormatting sqref="G261">
    <cfRule type="cellIs" dxfId="46" priority="52" operator="equal">
      <formula>"BELUM"</formula>
    </cfRule>
  </conditionalFormatting>
  <conditionalFormatting sqref="G262">
    <cfRule type="cellIs" dxfId="45" priority="51" operator="equal">
      <formula>"V"</formula>
    </cfRule>
  </conditionalFormatting>
  <conditionalFormatting sqref="G262">
    <cfRule type="cellIs" dxfId="44" priority="48" operator="equal">
      <formula>"L"</formula>
    </cfRule>
    <cfRule type="cellIs" dxfId="43" priority="49" operator="equal">
      <formula>"L"</formula>
    </cfRule>
    <cfRule type="cellIs" dxfId="42" priority="50" operator="equal">
      <formula>"B"</formula>
    </cfRule>
  </conditionalFormatting>
  <conditionalFormatting sqref="G262">
    <cfRule type="cellIs" dxfId="41" priority="47" operator="equal">
      <formula>"BELUM"</formula>
    </cfRule>
  </conditionalFormatting>
  <conditionalFormatting sqref="F262:G262">
    <cfRule type="cellIs" dxfId="40" priority="41" operator="equal">
      <formula>"V"</formula>
    </cfRule>
  </conditionalFormatting>
  <conditionalFormatting sqref="F262">
    <cfRule type="cellIs" dxfId="39" priority="40" operator="equal">
      <formula>"V"</formula>
    </cfRule>
  </conditionalFormatting>
  <conditionalFormatting sqref="G262">
    <cfRule type="cellIs" dxfId="38" priority="37" operator="equal">
      <formula>"L"</formula>
    </cfRule>
    <cfRule type="cellIs" dxfId="37" priority="38" operator="equal">
      <formula>"L"</formula>
    </cfRule>
    <cfRule type="cellIs" dxfId="36" priority="39" operator="equal">
      <formula>"B"</formula>
    </cfRule>
  </conditionalFormatting>
  <conditionalFormatting sqref="G262">
    <cfRule type="cellIs" dxfId="35" priority="36" operator="equal">
      <formula>"BELUM"</formula>
    </cfRule>
  </conditionalFormatting>
  <conditionalFormatting sqref="H82:H115">
    <cfRule type="cellIs" dxfId="34" priority="33" operator="equal">
      <formula>"L"</formula>
    </cfRule>
    <cfRule type="cellIs" dxfId="33" priority="34" operator="equal">
      <formula>"L"</formula>
    </cfRule>
    <cfRule type="cellIs" dxfId="32" priority="35" operator="equal">
      <formula>"B"</formula>
    </cfRule>
  </conditionalFormatting>
  <conditionalFormatting sqref="H82:H115">
    <cfRule type="cellIs" dxfId="31" priority="32" operator="equal">
      <formula>"BELUM"</formula>
    </cfRule>
  </conditionalFormatting>
  <conditionalFormatting sqref="H82:H115">
    <cfRule type="cellIs" dxfId="30" priority="31" operator="equal">
      <formula>"V"</formula>
    </cfRule>
  </conditionalFormatting>
  <conditionalFormatting sqref="H155:H188">
    <cfRule type="cellIs" dxfId="29" priority="28" operator="equal">
      <formula>"L"</formula>
    </cfRule>
    <cfRule type="cellIs" dxfId="28" priority="29" operator="equal">
      <formula>"L"</formula>
    </cfRule>
    <cfRule type="cellIs" dxfId="27" priority="30" operator="equal">
      <formula>"B"</formula>
    </cfRule>
  </conditionalFormatting>
  <conditionalFormatting sqref="H155:H188">
    <cfRule type="cellIs" dxfId="26" priority="27" operator="equal">
      <formula>"BELUM"</formula>
    </cfRule>
  </conditionalFormatting>
  <conditionalFormatting sqref="H155:H188">
    <cfRule type="cellIs" dxfId="25" priority="26" operator="equal">
      <formula>"V"</formula>
    </cfRule>
  </conditionalFormatting>
  <conditionalFormatting sqref="H229:H262">
    <cfRule type="cellIs" dxfId="24" priority="23" operator="equal">
      <formula>"L"</formula>
    </cfRule>
    <cfRule type="cellIs" dxfId="23" priority="24" operator="equal">
      <formula>"L"</formula>
    </cfRule>
    <cfRule type="cellIs" dxfId="22" priority="25" operator="equal">
      <formula>"B"</formula>
    </cfRule>
  </conditionalFormatting>
  <conditionalFormatting sqref="H229:H262">
    <cfRule type="cellIs" dxfId="21" priority="22" operator="equal">
      <formula>"BELUM"</formula>
    </cfRule>
  </conditionalFormatting>
  <conditionalFormatting sqref="H229:H262">
    <cfRule type="cellIs" dxfId="20" priority="21" operator="equal">
      <formula>"V"</formula>
    </cfRule>
  </conditionalFormatting>
  <conditionalFormatting sqref="H303:H336">
    <cfRule type="cellIs" dxfId="19" priority="18" operator="equal">
      <formula>"L"</formula>
    </cfRule>
    <cfRule type="cellIs" dxfId="18" priority="19" operator="equal">
      <formula>"L"</formula>
    </cfRule>
    <cfRule type="cellIs" dxfId="17" priority="20" operator="equal">
      <formula>"B"</formula>
    </cfRule>
  </conditionalFormatting>
  <conditionalFormatting sqref="H303:H336">
    <cfRule type="cellIs" dxfId="16" priority="17" operator="equal">
      <formula>"BELUM"</formula>
    </cfRule>
  </conditionalFormatting>
  <conditionalFormatting sqref="H303:H336">
    <cfRule type="cellIs" dxfId="15" priority="16" operator="equal">
      <formula>"V"</formula>
    </cfRule>
  </conditionalFormatting>
  <conditionalFormatting sqref="H377:H409">
    <cfRule type="cellIs" dxfId="14" priority="13" operator="equal">
      <formula>"L"</formula>
    </cfRule>
    <cfRule type="cellIs" dxfId="13" priority="14" operator="equal">
      <formula>"L"</formula>
    </cfRule>
    <cfRule type="cellIs" dxfId="12" priority="15" operator="equal">
      <formula>"B"</formula>
    </cfRule>
  </conditionalFormatting>
  <conditionalFormatting sqref="H377:H409">
    <cfRule type="cellIs" dxfId="11" priority="12" operator="equal">
      <formula>"BELUM"</formula>
    </cfRule>
  </conditionalFormatting>
  <conditionalFormatting sqref="H377:H409">
    <cfRule type="cellIs" dxfId="10" priority="11" operator="equal">
      <formula>"V"</formula>
    </cfRule>
  </conditionalFormatting>
  <conditionalFormatting sqref="H452:H484">
    <cfRule type="cellIs" dxfId="9" priority="8" operator="equal">
      <formula>"L"</formula>
    </cfRule>
    <cfRule type="cellIs" dxfId="8" priority="9" operator="equal">
      <formula>"L"</formula>
    </cfRule>
    <cfRule type="cellIs" dxfId="7" priority="10" operator="equal">
      <formula>"B"</formula>
    </cfRule>
  </conditionalFormatting>
  <conditionalFormatting sqref="H452:H484">
    <cfRule type="cellIs" dxfId="6" priority="7" operator="equal">
      <formula>"BELUM"</formula>
    </cfRule>
  </conditionalFormatting>
  <conditionalFormatting sqref="H452:H484">
    <cfRule type="cellIs" dxfId="5" priority="6" operator="equal">
      <formula>"V"</formula>
    </cfRule>
  </conditionalFormatting>
  <conditionalFormatting sqref="H526:H559">
    <cfRule type="cellIs" dxfId="4" priority="3" operator="equal">
      <formula>"L"</formula>
    </cfRule>
    <cfRule type="cellIs" dxfId="3" priority="4" operator="equal">
      <formula>"L"</formula>
    </cfRule>
    <cfRule type="cellIs" dxfId="2" priority="5" operator="equal">
      <formula>"B"</formula>
    </cfRule>
  </conditionalFormatting>
  <conditionalFormatting sqref="H526:H559">
    <cfRule type="cellIs" dxfId="1" priority="2" operator="equal">
      <formula>"BELUM"</formula>
    </cfRule>
  </conditionalFormatting>
  <conditionalFormatting sqref="H526:H559">
    <cfRule type="cellIs" dxfId="0" priority="1" operator="equal">
      <formula>"V"</formula>
    </cfRule>
  </conditionalFormatting>
  <pageMargins left="0.35433070866141736" right="0.35433070866141736" top="0.39370078740157483" bottom="1.1811023622047245" header="0.51181102362204722" footer="0.51181102362204722"/>
  <pageSetup paperSize="5" scale="90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6"/>
  <sheetViews>
    <sheetView workbookViewId="0">
      <selection activeCell="S17" sqref="S17"/>
    </sheetView>
  </sheetViews>
  <sheetFormatPr defaultRowHeight="15" x14ac:dyDescent="0.25"/>
  <cols>
    <col min="1" max="1" width="6" customWidth="1"/>
    <col min="2" max="2" width="6.7109375" hidden="1" customWidth="1"/>
    <col min="3" max="3" width="34" hidden="1" customWidth="1"/>
    <col min="4" max="4" width="5.140625" hidden="1" customWidth="1"/>
    <col min="5" max="5" width="5.42578125" hidden="1" customWidth="1"/>
    <col min="6" max="6" width="6.28515625" hidden="1" customWidth="1"/>
    <col min="7" max="7" width="12" hidden="1" customWidth="1"/>
    <col min="8" max="8" width="29.7109375" hidden="1" customWidth="1"/>
    <col min="9" max="9" width="20" hidden="1" customWidth="1"/>
    <col min="10" max="10" width="13.42578125" hidden="1" customWidth="1"/>
    <col min="11" max="15" width="0" hidden="1" customWidth="1"/>
  </cols>
  <sheetData>
    <row r="1" spans="1:11" x14ac:dyDescent="0.25">
      <c r="A1" s="1" t="s">
        <v>9</v>
      </c>
      <c r="B1" s="1" t="s">
        <v>6</v>
      </c>
      <c r="C1" s="2" t="s">
        <v>10</v>
      </c>
      <c r="D1" s="1" t="s">
        <v>11</v>
      </c>
      <c r="E1" s="1" t="s">
        <v>12</v>
      </c>
      <c r="F1" s="1" t="s">
        <v>13</v>
      </c>
      <c r="G1" s="3" t="s">
        <v>14</v>
      </c>
      <c r="H1" s="3" t="s">
        <v>382</v>
      </c>
      <c r="I1" s="3" t="s">
        <v>383</v>
      </c>
      <c r="J1" s="52" t="s">
        <v>729</v>
      </c>
    </row>
    <row r="2" spans="1:11" x14ac:dyDescent="0.25">
      <c r="A2" s="4">
        <v>1</v>
      </c>
      <c r="B2" s="5">
        <v>10951</v>
      </c>
      <c r="C2" s="6" t="s">
        <v>15</v>
      </c>
      <c r="D2" s="7">
        <v>1</v>
      </c>
      <c r="E2" s="8" t="s">
        <v>16</v>
      </c>
      <c r="F2" s="8" t="s">
        <v>17</v>
      </c>
      <c r="G2" s="9" t="s">
        <v>18</v>
      </c>
      <c r="H2" t="s">
        <v>384</v>
      </c>
      <c r="I2" s="45" t="s">
        <v>385</v>
      </c>
      <c r="J2" s="53" t="s">
        <v>730</v>
      </c>
      <c r="K2" t="s">
        <v>724</v>
      </c>
    </row>
    <row r="3" spans="1:11" x14ac:dyDescent="0.25">
      <c r="A3" s="1">
        <v>2</v>
      </c>
      <c r="B3" s="10">
        <v>10856</v>
      </c>
      <c r="C3" s="11" t="s">
        <v>19</v>
      </c>
      <c r="D3" s="12">
        <v>2</v>
      </c>
      <c r="E3" s="13" t="s">
        <v>16</v>
      </c>
      <c r="F3" s="13" t="s">
        <v>17</v>
      </c>
      <c r="G3" s="14" t="s">
        <v>20</v>
      </c>
      <c r="H3" t="s">
        <v>386</v>
      </c>
      <c r="I3" s="45" t="s">
        <v>387</v>
      </c>
      <c r="J3" s="53" t="s">
        <v>730</v>
      </c>
      <c r="K3" t="s">
        <v>724</v>
      </c>
    </row>
    <row r="4" spans="1:11" x14ac:dyDescent="0.25">
      <c r="A4" s="1">
        <v>3</v>
      </c>
      <c r="B4" s="10">
        <v>10953</v>
      </c>
      <c r="C4" s="15" t="s">
        <v>21</v>
      </c>
      <c r="D4" s="12">
        <v>3</v>
      </c>
      <c r="E4" s="13" t="s">
        <v>22</v>
      </c>
      <c r="F4" s="13" t="s">
        <v>17</v>
      </c>
      <c r="G4" s="16" t="s">
        <v>23</v>
      </c>
      <c r="H4" t="s">
        <v>388</v>
      </c>
      <c r="I4" s="45" t="s">
        <v>389</v>
      </c>
      <c r="J4" s="53" t="s">
        <v>730</v>
      </c>
      <c r="K4" t="s">
        <v>724</v>
      </c>
    </row>
    <row r="5" spans="1:11" x14ac:dyDescent="0.25">
      <c r="A5" s="1">
        <v>4</v>
      </c>
      <c r="B5" s="10">
        <v>10919</v>
      </c>
      <c r="C5" s="11" t="s">
        <v>24</v>
      </c>
      <c r="D5" s="12">
        <v>4</v>
      </c>
      <c r="E5" s="13" t="s">
        <v>22</v>
      </c>
      <c r="F5" s="13" t="s">
        <v>17</v>
      </c>
      <c r="G5" s="17" t="s">
        <v>25</v>
      </c>
      <c r="H5" t="s">
        <v>390</v>
      </c>
      <c r="I5" s="45" t="s">
        <v>391</v>
      </c>
      <c r="J5" s="53" t="s">
        <v>730</v>
      </c>
      <c r="K5" t="s">
        <v>724</v>
      </c>
    </row>
    <row r="6" spans="1:11" x14ac:dyDescent="0.25">
      <c r="A6" s="1">
        <v>5</v>
      </c>
      <c r="B6" s="10">
        <v>11019</v>
      </c>
      <c r="C6" s="11" t="s">
        <v>26</v>
      </c>
      <c r="D6" s="12">
        <v>5</v>
      </c>
      <c r="E6" s="13" t="s">
        <v>22</v>
      </c>
      <c r="F6" s="13" t="s">
        <v>17</v>
      </c>
      <c r="G6" s="16" t="s">
        <v>27</v>
      </c>
      <c r="H6" t="s">
        <v>392</v>
      </c>
      <c r="I6" s="45" t="s">
        <v>393</v>
      </c>
      <c r="J6" s="53" t="s">
        <v>730</v>
      </c>
      <c r="K6" t="s">
        <v>724</v>
      </c>
    </row>
    <row r="7" spans="1:11" x14ac:dyDescent="0.25">
      <c r="A7" s="1">
        <v>6</v>
      </c>
      <c r="B7" s="10">
        <v>10857</v>
      </c>
      <c r="C7" s="15" t="s">
        <v>28</v>
      </c>
      <c r="D7" s="12">
        <v>6</v>
      </c>
      <c r="E7" s="13" t="s">
        <v>16</v>
      </c>
      <c r="F7" s="13" t="s">
        <v>17</v>
      </c>
      <c r="G7" s="16" t="s">
        <v>29</v>
      </c>
      <c r="H7" t="s">
        <v>394</v>
      </c>
      <c r="I7" s="45" t="s">
        <v>395</v>
      </c>
      <c r="J7" s="53" t="s">
        <v>730</v>
      </c>
      <c r="K7" t="s">
        <v>724</v>
      </c>
    </row>
    <row r="8" spans="1:11" x14ac:dyDescent="0.25">
      <c r="A8" s="1">
        <v>7</v>
      </c>
      <c r="B8" s="10">
        <v>10893</v>
      </c>
      <c r="C8" s="11" t="s">
        <v>30</v>
      </c>
      <c r="D8" s="12">
        <v>7</v>
      </c>
      <c r="E8" s="13" t="s">
        <v>16</v>
      </c>
      <c r="F8" s="13" t="s">
        <v>17</v>
      </c>
      <c r="G8" s="16" t="s">
        <v>31</v>
      </c>
      <c r="H8" t="s">
        <v>396</v>
      </c>
      <c r="I8" s="45" t="s">
        <v>397</v>
      </c>
      <c r="J8" s="53" t="s">
        <v>730</v>
      </c>
      <c r="K8" t="s">
        <v>724</v>
      </c>
    </row>
    <row r="9" spans="1:11" x14ac:dyDescent="0.25">
      <c r="A9" s="1">
        <v>8</v>
      </c>
      <c r="B9" s="10">
        <v>10920</v>
      </c>
      <c r="C9" s="11" t="s">
        <v>32</v>
      </c>
      <c r="D9" s="12">
        <v>8</v>
      </c>
      <c r="E9" s="13" t="s">
        <v>16</v>
      </c>
      <c r="F9" s="13" t="s">
        <v>17</v>
      </c>
      <c r="G9" s="16" t="s">
        <v>33</v>
      </c>
      <c r="H9" t="s">
        <v>398</v>
      </c>
      <c r="I9" s="45" t="s">
        <v>399</v>
      </c>
      <c r="J9" s="53" t="s">
        <v>730</v>
      </c>
      <c r="K9" t="s">
        <v>724</v>
      </c>
    </row>
    <row r="10" spans="1:11" x14ac:dyDescent="0.25">
      <c r="A10" s="1">
        <v>9</v>
      </c>
      <c r="B10" s="10">
        <v>10898</v>
      </c>
      <c r="C10" s="11" t="s">
        <v>34</v>
      </c>
      <c r="D10" s="12">
        <v>9</v>
      </c>
      <c r="E10" s="13" t="s">
        <v>16</v>
      </c>
      <c r="F10" s="13" t="s">
        <v>17</v>
      </c>
      <c r="G10" s="16" t="s">
        <v>35</v>
      </c>
      <c r="H10" t="s">
        <v>400</v>
      </c>
      <c r="I10" s="45" t="s">
        <v>401</v>
      </c>
      <c r="J10" s="53" t="s">
        <v>730</v>
      </c>
      <c r="K10" t="s">
        <v>724</v>
      </c>
    </row>
    <row r="11" spans="1:11" x14ac:dyDescent="0.25">
      <c r="A11" s="1">
        <v>10</v>
      </c>
      <c r="B11" s="10">
        <v>11021</v>
      </c>
      <c r="C11" s="11" t="s">
        <v>36</v>
      </c>
      <c r="D11" s="12">
        <v>10</v>
      </c>
      <c r="E11" s="13" t="s">
        <v>22</v>
      </c>
      <c r="F11" s="13" t="s">
        <v>17</v>
      </c>
      <c r="G11" s="14" t="s">
        <v>37</v>
      </c>
      <c r="H11" t="s">
        <v>402</v>
      </c>
      <c r="I11" s="45" t="s">
        <v>403</v>
      </c>
      <c r="J11" s="53" t="s">
        <v>730</v>
      </c>
      <c r="K11" t="s">
        <v>724</v>
      </c>
    </row>
    <row r="12" spans="1:11" x14ac:dyDescent="0.25">
      <c r="A12" s="1">
        <v>11</v>
      </c>
      <c r="B12" s="10">
        <v>10865</v>
      </c>
      <c r="C12" s="11" t="s">
        <v>38</v>
      </c>
      <c r="D12" s="12">
        <v>11</v>
      </c>
      <c r="E12" s="13" t="s">
        <v>22</v>
      </c>
      <c r="F12" s="13" t="s">
        <v>17</v>
      </c>
      <c r="G12" s="14" t="s">
        <v>39</v>
      </c>
      <c r="H12" t="s">
        <v>404</v>
      </c>
      <c r="I12" s="45" t="s">
        <v>405</v>
      </c>
      <c r="J12" s="53" t="s">
        <v>730</v>
      </c>
      <c r="K12" t="s">
        <v>724</v>
      </c>
    </row>
    <row r="13" spans="1:11" x14ac:dyDescent="0.25">
      <c r="A13" s="1">
        <v>12</v>
      </c>
      <c r="B13" s="10">
        <v>10864</v>
      </c>
      <c r="C13" s="11" t="s">
        <v>40</v>
      </c>
      <c r="D13" s="12">
        <v>12</v>
      </c>
      <c r="E13" s="13" t="s">
        <v>16</v>
      </c>
      <c r="F13" s="13" t="s">
        <v>17</v>
      </c>
      <c r="G13" s="14" t="s">
        <v>41</v>
      </c>
      <c r="H13" t="s">
        <v>406</v>
      </c>
      <c r="I13" s="45" t="s">
        <v>407</v>
      </c>
      <c r="J13" s="53" t="s">
        <v>730</v>
      </c>
      <c r="K13" t="s">
        <v>724</v>
      </c>
    </row>
    <row r="14" spans="1:11" x14ac:dyDescent="0.25">
      <c r="A14" s="1">
        <v>13</v>
      </c>
      <c r="B14" s="10">
        <v>10867</v>
      </c>
      <c r="C14" s="11" t="s">
        <v>42</v>
      </c>
      <c r="D14" s="12">
        <v>13</v>
      </c>
      <c r="E14" s="13" t="s">
        <v>22</v>
      </c>
      <c r="F14" s="13" t="s">
        <v>17</v>
      </c>
      <c r="G14" s="14" t="s">
        <v>43</v>
      </c>
      <c r="H14" t="s">
        <v>408</v>
      </c>
      <c r="I14" s="45" t="s">
        <v>409</v>
      </c>
      <c r="J14" s="53" t="s">
        <v>730</v>
      </c>
      <c r="K14" t="s">
        <v>724</v>
      </c>
    </row>
    <row r="15" spans="1:11" x14ac:dyDescent="0.25">
      <c r="A15" s="1">
        <v>14</v>
      </c>
      <c r="B15" s="18">
        <v>10868</v>
      </c>
      <c r="C15" s="11" t="s">
        <v>44</v>
      </c>
      <c r="D15" s="12">
        <v>14</v>
      </c>
      <c r="E15" s="13" t="s">
        <v>22</v>
      </c>
      <c r="F15" s="13" t="s">
        <v>17</v>
      </c>
      <c r="G15" s="14" t="s">
        <v>45</v>
      </c>
      <c r="H15" t="s">
        <v>410</v>
      </c>
      <c r="I15" s="45" t="s">
        <v>411</v>
      </c>
      <c r="J15" s="53" t="s">
        <v>730</v>
      </c>
      <c r="K15" t="s">
        <v>724</v>
      </c>
    </row>
    <row r="16" spans="1:11" x14ac:dyDescent="0.25">
      <c r="A16" s="1">
        <v>15</v>
      </c>
      <c r="B16" s="10">
        <v>10964</v>
      </c>
      <c r="C16" s="11" t="s">
        <v>46</v>
      </c>
      <c r="D16" s="12">
        <v>15</v>
      </c>
      <c r="E16" s="13" t="s">
        <v>22</v>
      </c>
      <c r="F16" s="13" t="s">
        <v>17</v>
      </c>
      <c r="G16" s="16" t="s">
        <v>47</v>
      </c>
      <c r="H16" t="s">
        <v>412</v>
      </c>
      <c r="I16" s="45" t="s">
        <v>413</v>
      </c>
      <c r="J16" s="53" t="s">
        <v>730</v>
      </c>
      <c r="K16" t="s">
        <v>724</v>
      </c>
    </row>
    <row r="17" spans="1:11" x14ac:dyDescent="0.25">
      <c r="A17" s="1">
        <v>16</v>
      </c>
      <c r="B17" s="10">
        <v>10869</v>
      </c>
      <c r="C17" s="11" t="s">
        <v>48</v>
      </c>
      <c r="D17" s="12">
        <v>16</v>
      </c>
      <c r="E17" s="13" t="s">
        <v>22</v>
      </c>
      <c r="F17" s="13" t="s">
        <v>17</v>
      </c>
      <c r="G17" s="14" t="s">
        <v>49</v>
      </c>
      <c r="H17" t="s">
        <v>414</v>
      </c>
      <c r="I17" s="45" t="s">
        <v>415</v>
      </c>
      <c r="J17" s="53" t="s">
        <v>730</v>
      </c>
      <c r="K17" t="s">
        <v>724</v>
      </c>
    </row>
    <row r="18" spans="1:11" x14ac:dyDescent="0.25">
      <c r="A18" s="1">
        <v>17</v>
      </c>
      <c r="B18" s="10">
        <v>10966</v>
      </c>
      <c r="C18" s="11" t="s">
        <v>50</v>
      </c>
      <c r="D18" s="12">
        <v>17</v>
      </c>
      <c r="E18" s="13" t="s">
        <v>22</v>
      </c>
      <c r="F18" s="13" t="s">
        <v>17</v>
      </c>
      <c r="G18" s="14" t="s">
        <v>51</v>
      </c>
      <c r="H18" t="s">
        <v>416</v>
      </c>
      <c r="I18" s="45" t="s">
        <v>417</v>
      </c>
      <c r="J18" s="53" t="s">
        <v>730</v>
      </c>
      <c r="K18" t="s">
        <v>724</v>
      </c>
    </row>
    <row r="19" spans="1:11" x14ac:dyDescent="0.25">
      <c r="A19" s="1">
        <v>18</v>
      </c>
      <c r="B19" s="10">
        <v>10905</v>
      </c>
      <c r="C19" s="11" t="s">
        <v>52</v>
      </c>
      <c r="D19" s="12">
        <v>18</v>
      </c>
      <c r="E19" s="13" t="s">
        <v>22</v>
      </c>
      <c r="F19" s="13" t="s">
        <v>17</v>
      </c>
      <c r="G19" s="14" t="s">
        <v>53</v>
      </c>
      <c r="H19" t="s">
        <v>418</v>
      </c>
      <c r="I19" s="45" t="s">
        <v>419</v>
      </c>
      <c r="J19" s="53" t="s">
        <v>730</v>
      </c>
      <c r="K19" t="s">
        <v>724</v>
      </c>
    </row>
    <row r="20" spans="1:11" x14ac:dyDescent="0.25">
      <c r="A20" s="1">
        <v>19</v>
      </c>
      <c r="B20" s="10">
        <v>10931</v>
      </c>
      <c r="C20" s="11" t="s">
        <v>54</v>
      </c>
      <c r="D20" s="12">
        <v>19</v>
      </c>
      <c r="E20" s="13" t="s">
        <v>16</v>
      </c>
      <c r="F20" s="13" t="s">
        <v>17</v>
      </c>
      <c r="G20" s="14" t="s">
        <v>55</v>
      </c>
      <c r="H20" t="s">
        <v>420</v>
      </c>
      <c r="I20" s="45" t="s">
        <v>421</v>
      </c>
      <c r="J20" s="53" t="s">
        <v>730</v>
      </c>
      <c r="K20" t="s">
        <v>724</v>
      </c>
    </row>
    <row r="21" spans="1:11" x14ac:dyDescent="0.25">
      <c r="A21" s="1">
        <v>20</v>
      </c>
      <c r="B21" s="10">
        <v>10999</v>
      </c>
      <c r="C21" s="15" t="s">
        <v>56</v>
      </c>
      <c r="D21" s="12">
        <v>20</v>
      </c>
      <c r="E21" s="13" t="s">
        <v>22</v>
      </c>
      <c r="F21" s="13" t="s">
        <v>17</v>
      </c>
      <c r="G21" s="19" t="s">
        <v>57</v>
      </c>
      <c r="H21" t="s">
        <v>422</v>
      </c>
      <c r="I21" s="45" t="s">
        <v>423</v>
      </c>
      <c r="J21" s="53" t="s">
        <v>730</v>
      </c>
      <c r="K21" t="s">
        <v>724</v>
      </c>
    </row>
    <row r="22" spans="1:11" x14ac:dyDescent="0.25">
      <c r="A22" s="1">
        <v>21</v>
      </c>
      <c r="B22" s="10">
        <v>10970</v>
      </c>
      <c r="C22" s="11" t="s">
        <v>58</v>
      </c>
      <c r="D22" s="12">
        <v>21</v>
      </c>
      <c r="E22" s="13" t="s">
        <v>22</v>
      </c>
      <c r="F22" s="13" t="s">
        <v>17</v>
      </c>
      <c r="G22" s="14" t="s">
        <v>59</v>
      </c>
      <c r="H22" t="s">
        <v>424</v>
      </c>
      <c r="I22" s="45" t="s">
        <v>425</v>
      </c>
      <c r="J22" s="53" t="s">
        <v>730</v>
      </c>
      <c r="K22" t="s">
        <v>724</v>
      </c>
    </row>
    <row r="23" spans="1:11" x14ac:dyDescent="0.25">
      <c r="A23" s="1">
        <v>22</v>
      </c>
      <c r="B23" s="10">
        <v>10944</v>
      </c>
      <c r="C23" s="11" t="s">
        <v>60</v>
      </c>
      <c r="D23" s="12">
        <v>22</v>
      </c>
      <c r="E23" s="13" t="s">
        <v>22</v>
      </c>
      <c r="F23" s="13" t="s">
        <v>17</v>
      </c>
      <c r="G23" s="14" t="s">
        <v>61</v>
      </c>
      <c r="H23" t="s">
        <v>426</v>
      </c>
      <c r="I23" s="45" t="s">
        <v>427</v>
      </c>
      <c r="J23" s="53" t="s">
        <v>730</v>
      </c>
      <c r="K23" t="s">
        <v>724</v>
      </c>
    </row>
    <row r="24" spans="1:11" x14ac:dyDescent="0.25">
      <c r="A24" s="1">
        <v>23</v>
      </c>
      <c r="B24" s="10">
        <v>10879</v>
      </c>
      <c r="C24" s="11" t="s">
        <v>62</v>
      </c>
      <c r="D24" s="12">
        <v>23</v>
      </c>
      <c r="E24" s="13" t="s">
        <v>22</v>
      </c>
      <c r="F24" s="13" t="s">
        <v>17</v>
      </c>
      <c r="G24" s="19" t="s">
        <v>63</v>
      </c>
      <c r="H24" t="s">
        <v>428</v>
      </c>
      <c r="I24" s="45" t="s">
        <v>429</v>
      </c>
      <c r="J24" s="53" t="s">
        <v>730</v>
      </c>
      <c r="K24" t="s">
        <v>724</v>
      </c>
    </row>
    <row r="25" spans="1:11" x14ac:dyDescent="0.25">
      <c r="A25" s="1">
        <v>24</v>
      </c>
      <c r="B25" s="10">
        <v>11001</v>
      </c>
      <c r="C25" s="11" t="s">
        <v>64</v>
      </c>
      <c r="D25" s="12">
        <v>24</v>
      </c>
      <c r="E25" s="13" t="s">
        <v>16</v>
      </c>
      <c r="F25" s="13" t="s">
        <v>17</v>
      </c>
      <c r="G25" s="19" t="s">
        <v>65</v>
      </c>
      <c r="H25" t="s">
        <v>416</v>
      </c>
      <c r="I25" s="45" t="s">
        <v>430</v>
      </c>
      <c r="J25" s="53" t="s">
        <v>730</v>
      </c>
      <c r="K25" t="s">
        <v>724</v>
      </c>
    </row>
    <row r="26" spans="1:11" x14ac:dyDescent="0.25">
      <c r="A26" s="1">
        <v>25</v>
      </c>
      <c r="B26" s="10">
        <v>10974</v>
      </c>
      <c r="C26" s="11" t="s">
        <v>66</v>
      </c>
      <c r="D26" s="12">
        <v>25</v>
      </c>
      <c r="E26" s="13" t="s">
        <v>22</v>
      </c>
      <c r="F26" s="13" t="s">
        <v>17</v>
      </c>
      <c r="G26" s="14" t="s">
        <v>67</v>
      </c>
      <c r="H26" t="s">
        <v>431</v>
      </c>
      <c r="I26" s="45" t="s">
        <v>432</v>
      </c>
      <c r="J26" s="53" t="s">
        <v>730</v>
      </c>
      <c r="K26" t="s">
        <v>724</v>
      </c>
    </row>
    <row r="27" spans="1:11" x14ac:dyDescent="0.25">
      <c r="A27" s="1">
        <v>26</v>
      </c>
      <c r="B27" s="10">
        <v>11046</v>
      </c>
      <c r="C27" s="11" t="s">
        <v>68</v>
      </c>
      <c r="D27" s="12">
        <v>26</v>
      </c>
      <c r="E27" s="13" t="s">
        <v>16</v>
      </c>
      <c r="F27" s="13" t="s">
        <v>17</v>
      </c>
      <c r="G27" s="14" t="s">
        <v>69</v>
      </c>
      <c r="H27" t="s">
        <v>433</v>
      </c>
      <c r="I27" s="45" t="s">
        <v>434</v>
      </c>
      <c r="J27" s="53" t="s">
        <v>730</v>
      </c>
      <c r="K27" t="s">
        <v>724</v>
      </c>
    </row>
    <row r="28" spans="1:11" x14ac:dyDescent="0.25">
      <c r="A28" s="1">
        <v>27</v>
      </c>
      <c r="B28" s="10">
        <v>10978</v>
      </c>
      <c r="C28" s="11" t="s">
        <v>70</v>
      </c>
      <c r="D28" s="12">
        <v>27</v>
      </c>
      <c r="E28" s="13" t="s">
        <v>22</v>
      </c>
      <c r="F28" s="13" t="s">
        <v>17</v>
      </c>
      <c r="G28" s="14" t="s">
        <v>71</v>
      </c>
      <c r="H28" t="s">
        <v>435</v>
      </c>
      <c r="I28" s="45" t="s">
        <v>436</v>
      </c>
      <c r="J28" s="53" t="s">
        <v>730</v>
      </c>
      <c r="K28" t="s">
        <v>724</v>
      </c>
    </row>
    <row r="29" spans="1:11" x14ac:dyDescent="0.25">
      <c r="A29" s="1">
        <v>28</v>
      </c>
      <c r="B29" s="10">
        <v>11035</v>
      </c>
      <c r="C29" s="11" t="s">
        <v>72</v>
      </c>
      <c r="D29" s="12">
        <v>28</v>
      </c>
      <c r="E29" s="13" t="s">
        <v>16</v>
      </c>
      <c r="F29" s="13" t="s">
        <v>17</v>
      </c>
      <c r="G29" s="14" t="s">
        <v>73</v>
      </c>
      <c r="H29" t="s">
        <v>437</v>
      </c>
      <c r="I29" s="45" t="s">
        <v>438</v>
      </c>
      <c r="J29" s="53" t="s">
        <v>730</v>
      </c>
      <c r="K29" t="s">
        <v>724</v>
      </c>
    </row>
    <row r="30" spans="1:11" x14ac:dyDescent="0.25">
      <c r="A30" s="1">
        <v>29</v>
      </c>
      <c r="B30" s="10">
        <v>11007</v>
      </c>
      <c r="C30" s="11" t="s">
        <v>74</v>
      </c>
      <c r="D30" s="12">
        <v>29</v>
      </c>
      <c r="E30" s="13" t="s">
        <v>16</v>
      </c>
      <c r="F30" s="13" t="s">
        <v>17</v>
      </c>
      <c r="G30" s="14" t="s">
        <v>75</v>
      </c>
      <c r="H30" t="s">
        <v>439</v>
      </c>
      <c r="I30" s="45" t="s">
        <v>440</v>
      </c>
      <c r="J30" s="53" t="s">
        <v>730</v>
      </c>
      <c r="K30" t="s">
        <v>724</v>
      </c>
    </row>
    <row r="31" spans="1:11" x14ac:dyDescent="0.25">
      <c r="A31" s="1">
        <v>30</v>
      </c>
      <c r="B31" s="10">
        <v>10885</v>
      </c>
      <c r="C31" s="11" t="s">
        <v>76</v>
      </c>
      <c r="D31" s="12">
        <v>30</v>
      </c>
      <c r="E31" s="13" t="s">
        <v>16</v>
      </c>
      <c r="F31" s="13" t="s">
        <v>17</v>
      </c>
      <c r="G31" s="14" t="s">
        <v>77</v>
      </c>
      <c r="H31" t="s">
        <v>441</v>
      </c>
      <c r="I31" s="45" t="s">
        <v>442</v>
      </c>
      <c r="J31" s="53" t="s">
        <v>730</v>
      </c>
      <c r="K31" t="s">
        <v>724</v>
      </c>
    </row>
    <row r="32" spans="1:11" x14ac:dyDescent="0.25">
      <c r="A32" s="1">
        <v>31</v>
      </c>
      <c r="B32" s="10">
        <v>10949</v>
      </c>
      <c r="C32" s="11" t="s">
        <v>78</v>
      </c>
      <c r="D32" s="12">
        <v>31</v>
      </c>
      <c r="E32" s="13" t="s">
        <v>22</v>
      </c>
      <c r="F32" s="13" t="s">
        <v>17</v>
      </c>
      <c r="G32" s="14" t="s">
        <v>79</v>
      </c>
      <c r="H32" t="s">
        <v>443</v>
      </c>
      <c r="I32" s="45" t="s">
        <v>444</v>
      </c>
      <c r="J32" s="53" t="s">
        <v>730</v>
      </c>
      <c r="K32" t="s">
        <v>724</v>
      </c>
    </row>
    <row r="33" spans="1:11" x14ac:dyDescent="0.25">
      <c r="A33" s="1">
        <v>32</v>
      </c>
      <c r="B33" s="10">
        <v>11015</v>
      </c>
      <c r="C33" s="20" t="s">
        <v>80</v>
      </c>
      <c r="D33" s="21">
        <v>1</v>
      </c>
      <c r="E33" s="22" t="s">
        <v>22</v>
      </c>
      <c r="F33" s="22" t="s">
        <v>81</v>
      </c>
      <c r="G33" s="14" t="s">
        <v>82</v>
      </c>
      <c r="H33" t="s">
        <v>445</v>
      </c>
      <c r="I33" s="46" t="s">
        <v>446</v>
      </c>
      <c r="J33" s="53" t="s">
        <v>730</v>
      </c>
      <c r="K33" t="s">
        <v>724</v>
      </c>
    </row>
    <row r="34" spans="1:11" x14ac:dyDescent="0.25">
      <c r="A34" s="1">
        <v>33</v>
      </c>
      <c r="B34" s="10">
        <v>10986</v>
      </c>
      <c r="C34" s="11" t="s">
        <v>83</v>
      </c>
      <c r="D34" s="21">
        <v>2</v>
      </c>
      <c r="E34" s="22" t="s">
        <v>16</v>
      </c>
      <c r="F34" s="22" t="s">
        <v>81</v>
      </c>
      <c r="G34" s="14" t="s">
        <v>84</v>
      </c>
      <c r="H34" t="s">
        <v>447</v>
      </c>
      <c r="I34" s="46" t="s">
        <v>448</v>
      </c>
      <c r="J34" s="53" t="s">
        <v>730</v>
      </c>
      <c r="K34" t="s">
        <v>724</v>
      </c>
    </row>
    <row r="35" spans="1:11" x14ac:dyDescent="0.25">
      <c r="A35" s="1">
        <v>34</v>
      </c>
      <c r="B35" s="10">
        <v>10861</v>
      </c>
      <c r="C35" s="11" t="s">
        <v>85</v>
      </c>
      <c r="D35" s="21">
        <v>3</v>
      </c>
      <c r="E35" s="22" t="s">
        <v>16</v>
      </c>
      <c r="F35" s="22" t="s">
        <v>81</v>
      </c>
      <c r="G35" s="14" t="s">
        <v>86</v>
      </c>
      <c r="H35" t="s">
        <v>449</v>
      </c>
      <c r="I35" s="46" t="s">
        <v>450</v>
      </c>
      <c r="J35" s="53" t="s">
        <v>730</v>
      </c>
      <c r="K35" t="s">
        <v>724</v>
      </c>
    </row>
    <row r="36" spans="1:11" x14ac:dyDescent="0.25">
      <c r="A36" s="1">
        <v>35</v>
      </c>
      <c r="B36" s="18">
        <v>10960</v>
      </c>
      <c r="C36" s="23" t="s">
        <v>87</v>
      </c>
      <c r="D36" s="21">
        <v>4</v>
      </c>
      <c r="E36" s="22" t="s">
        <v>22</v>
      </c>
      <c r="F36" s="22" t="s">
        <v>81</v>
      </c>
      <c r="G36" s="14"/>
      <c r="I36" s="46" t="s">
        <v>451</v>
      </c>
      <c r="J36" s="54" t="s">
        <v>731</v>
      </c>
      <c r="K36" t="s">
        <v>724</v>
      </c>
    </row>
    <row r="37" spans="1:11" x14ac:dyDescent="0.25">
      <c r="A37" s="1">
        <v>36</v>
      </c>
      <c r="B37" s="10">
        <v>10961</v>
      </c>
      <c r="C37" s="11" t="s">
        <v>88</v>
      </c>
      <c r="D37" s="21">
        <v>5</v>
      </c>
      <c r="E37" s="22" t="s">
        <v>16</v>
      </c>
      <c r="F37" s="22" t="s">
        <v>81</v>
      </c>
      <c r="G37" s="14" t="s">
        <v>89</v>
      </c>
      <c r="H37" t="s">
        <v>452</v>
      </c>
      <c r="I37" s="46" t="s">
        <v>453</v>
      </c>
      <c r="J37" s="53" t="s">
        <v>730</v>
      </c>
      <c r="K37" t="s">
        <v>724</v>
      </c>
    </row>
    <row r="38" spans="1:11" x14ac:dyDescent="0.25">
      <c r="A38" s="1">
        <v>37</v>
      </c>
      <c r="B38" s="10">
        <v>10989</v>
      </c>
      <c r="C38" s="15" t="s">
        <v>90</v>
      </c>
      <c r="D38" s="21">
        <v>6</v>
      </c>
      <c r="E38" s="22" t="s">
        <v>16</v>
      </c>
      <c r="F38" s="22" t="s">
        <v>81</v>
      </c>
      <c r="G38" s="14" t="s">
        <v>91</v>
      </c>
      <c r="H38" t="s">
        <v>454</v>
      </c>
      <c r="I38" s="46" t="s">
        <v>455</v>
      </c>
      <c r="J38" s="53" t="s">
        <v>730</v>
      </c>
      <c r="K38" t="s">
        <v>724</v>
      </c>
    </row>
    <row r="39" spans="1:11" x14ac:dyDescent="0.25">
      <c r="A39" s="1">
        <v>38</v>
      </c>
      <c r="B39" s="10">
        <v>10874</v>
      </c>
      <c r="C39" s="11" t="s">
        <v>92</v>
      </c>
      <c r="D39" s="21">
        <v>7</v>
      </c>
      <c r="E39" s="22" t="s">
        <v>22</v>
      </c>
      <c r="F39" s="22" t="s">
        <v>81</v>
      </c>
      <c r="G39" s="14" t="s">
        <v>93</v>
      </c>
      <c r="H39" t="s">
        <v>456</v>
      </c>
      <c r="I39" s="46" t="s">
        <v>457</v>
      </c>
      <c r="J39" s="53" t="s">
        <v>730</v>
      </c>
      <c r="K39" t="s">
        <v>724</v>
      </c>
    </row>
    <row r="40" spans="1:11" x14ac:dyDescent="0.25">
      <c r="A40" s="1">
        <v>39</v>
      </c>
      <c r="B40" s="10">
        <v>10870</v>
      </c>
      <c r="C40" s="11" t="s">
        <v>94</v>
      </c>
      <c r="D40" s="21">
        <v>8</v>
      </c>
      <c r="E40" s="22" t="s">
        <v>16</v>
      </c>
      <c r="F40" s="22" t="s">
        <v>81</v>
      </c>
      <c r="G40" s="14" t="s">
        <v>95</v>
      </c>
      <c r="H40" t="s">
        <v>458</v>
      </c>
      <c r="I40" s="46" t="s">
        <v>459</v>
      </c>
      <c r="J40" s="53" t="s">
        <v>730</v>
      </c>
      <c r="K40" t="s">
        <v>724</v>
      </c>
    </row>
    <row r="41" spans="1:11" x14ac:dyDescent="0.25">
      <c r="A41" s="1">
        <v>40</v>
      </c>
      <c r="B41" s="24">
        <v>11055</v>
      </c>
      <c r="C41" s="25" t="s">
        <v>96</v>
      </c>
      <c r="D41" s="26">
        <v>9</v>
      </c>
      <c r="E41" s="27" t="s">
        <v>22</v>
      </c>
      <c r="F41" s="22" t="s">
        <v>81</v>
      </c>
      <c r="G41" s="14" t="s">
        <v>97</v>
      </c>
      <c r="H41" t="s">
        <v>460</v>
      </c>
      <c r="I41" s="46" t="s">
        <v>461</v>
      </c>
      <c r="J41" s="53" t="s">
        <v>730</v>
      </c>
      <c r="K41" t="s">
        <v>724</v>
      </c>
    </row>
    <row r="42" spans="1:11" x14ac:dyDescent="0.25">
      <c r="A42" s="1">
        <v>41</v>
      </c>
      <c r="B42" s="10">
        <v>10906</v>
      </c>
      <c r="C42" s="11" t="s">
        <v>98</v>
      </c>
      <c r="D42" s="21">
        <v>10</v>
      </c>
      <c r="E42" s="22" t="s">
        <v>16</v>
      </c>
      <c r="F42" s="22" t="s">
        <v>81</v>
      </c>
      <c r="G42" s="19" t="s">
        <v>99</v>
      </c>
      <c r="H42" t="s">
        <v>462</v>
      </c>
      <c r="I42" s="46" t="s">
        <v>463</v>
      </c>
      <c r="J42" s="53" t="s">
        <v>730</v>
      </c>
      <c r="K42" t="s">
        <v>724</v>
      </c>
    </row>
    <row r="43" spans="1:11" x14ac:dyDescent="0.25">
      <c r="A43" s="1">
        <v>42</v>
      </c>
      <c r="B43" s="10">
        <v>10995</v>
      </c>
      <c r="C43" s="11" t="s">
        <v>100</v>
      </c>
      <c r="D43" s="21">
        <v>11</v>
      </c>
      <c r="E43" s="22" t="s">
        <v>22</v>
      </c>
      <c r="F43" s="22" t="s">
        <v>81</v>
      </c>
      <c r="G43" s="14" t="s">
        <v>101</v>
      </c>
      <c r="H43" t="s">
        <v>464</v>
      </c>
      <c r="I43" s="46" t="s">
        <v>465</v>
      </c>
      <c r="J43" s="53" t="s">
        <v>730</v>
      </c>
      <c r="K43" t="s">
        <v>724</v>
      </c>
    </row>
    <row r="44" spans="1:11" x14ac:dyDescent="0.25">
      <c r="A44" s="1">
        <v>43</v>
      </c>
      <c r="B44" s="10">
        <v>10929</v>
      </c>
      <c r="C44" s="11" t="s">
        <v>102</v>
      </c>
      <c r="D44" s="21">
        <v>12</v>
      </c>
      <c r="E44" s="22" t="s">
        <v>22</v>
      </c>
      <c r="F44" s="22" t="s">
        <v>81</v>
      </c>
      <c r="G44" s="19" t="s">
        <v>103</v>
      </c>
      <c r="H44" t="s">
        <v>466</v>
      </c>
      <c r="I44" s="46" t="s">
        <v>467</v>
      </c>
      <c r="J44" s="53" t="s">
        <v>730</v>
      </c>
      <c r="K44" t="s">
        <v>724</v>
      </c>
    </row>
    <row r="45" spans="1:11" x14ac:dyDescent="0.25">
      <c r="A45" s="1">
        <v>44</v>
      </c>
      <c r="B45" s="24">
        <v>11058</v>
      </c>
      <c r="C45" s="25" t="s">
        <v>104</v>
      </c>
      <c r="D45" s="26">
        <v>13</v>
      </c>
      <c r="E45" s="27" t="s">
        <v>16</v>
      </c>
      <c r="F45" s="22" t="s">
        <v>81</v>
      </c>
      <c r="G45" s="14" t="s">
        <v>105</v>
      </c>
      <c r="H45" t="s">
        <v>468</v>
      </c>
      <c r="I45" s="46" t="s">
        <v>469</v>
      </c>
      <c r="J45" s="53" t="s">
        <v>730</v>
      </c>
      <c r="K45" t="s">
        <v>724</v>
      </c>
    </row>
    <row r="46" spans="1:11" x14ac:dyDescent="0.25">
      <c r="A46" s="1">
        <v>45</v>
      </c>
      <c r="B46" s="10">
        <v>11027</v>
      </c>
      <c r="C46" s="11" t="s">
        <v>106</v>
      </c>
      <c r="D46" s="21">
        <v>14</v>
      </c>
      <c r="E46" s="22" t="s">
        <v>22</v>
      </c>
      <c r="F46" s="22" t="s">
        <v>81</v>
      </c>
      <c r="G46" s="14" t="s">
        <v>107</v>
      </c>
      <c r="H46" t="s">
        <v>470</v>
      </c>
      <c r="I46" s="46" t="s">
        <v>471</v>
      </c>
      <c r="J46" s="53" t="s">
        <v>730</v>
      </c>
      <c r="K46" t="s">
        <v>724</v>
      </c>
    </row>
    <row r="47" spans="1:11" x14ac:dyDescent="0.25">
      <c r="A47" s="1">
        <v>46</v>
      </c>
      <c r="B47" s="10">
        <v>10875</v>
      </c>
      <c r="C47" s="15" t="s">
        <v>108</v>
      </c>
      <c r="D47" s="21">
        <v>15</v>
      </c>
      <c r="E47" s="22" t="s">
        <v>22</v>
      </c>
      <c r="F47" s="22" t="s">
        <v>81</v>
      </c>
      <c r="G47" s="14" t="s">
        <v>109</v>
      </c>
      <c r="H47" t="s">
        <v>472</v>
      </c>
      <c r="I47" s="46" t="s">
        <v>473</v>
      </c>
      <c r="J47" s="53" t="s">
        <v>730</v>
      </c>
      <c r="K47" t="s">
        <v>724</v>
      </c>
    </row>
    <row r="48" spans="1:11" x14ac:dyDescent="0.25">
      <c r="A48" s="1">
        <v>47</v>
      </c>
      <c r="B48" s="10">
        <v>10972</v>
      </c>
      <c r="C48" s="11" t="s">
        <v>110</v>
      </c>
      <c r="D48" s="21">
        <v>16</v>
      </c>
      <c r="E48" s="22" t="s">
        <v>16</v>
      </c>
      <c r="F48" s="22" t="s">
        <v>81</v>
      </c>
      <c r="G48" s="19" t="s">
        <v>111</v>
      </c>
      <c r="H48" t="s">
        <v>474</v>
      </c>
      <c r="I48" s="46" t="s">
        <v>475</v>
      </c>
      <c r="J48" s="53" t="s">
        <v>730</v>
      </c>
      <c r="K48" t="s">
        <v>724</v>
      </c>
    </row>
    <row r="49" spans="1:11" x14ac:dyDescent="0.25">
      <c r="A49" s="1">
        <v>48</v>
      </c>
      <c r="B49" s="10">
        <v>10973</v>
      </c>
      <c r="C49" s="11" t="s">
        <v>112</v>
      </c>
      <c r="D49" s="21">
        <v>17</v>
      </c>
      <c r="E49" s="22" t="s">
        <v>16</v>
      </c>
      <c r="F49" s="22" t="s">
        <v>81</v>
      </c>
      <c r="G49" s="14" t="s">
        <v>113</v>
      </c>
      <c r="H49" t="s">
        <v>476</v>
      </c>
      <c r="I49" s="46" t="s">
        <v>477</v>
      </c>
      <c r="J49" s="53" t="s">
        <v>730</v>
      </c>
      <c r="K49" t="s">
        <v>724</v>
      </c>
    </row>
    <row r="50" spans="1:11" x14ac:dyDescent="0.25">
      <c r="A50" s="1">
        <v>49</v>
      </c>
      <c r="B50" s="10">
        <v>10936</v>
      </c>
      <c r="C50" s="15" t="s">
        <v>114</v>
      </c>
      <c r="D50" s="21">
        <v>18</v>
      </c>
      <c r="E50" s="22" t="s">
        <v>16</v>
      </c>
      <c r="F50" s="22" t="s">
        <v>81</v>
      </c>
      <c r="G50" s="19" t="s">
        <v>115</v>
      </c>
      <c r="H50" t="s">
        <v>478</v>
      </c>
      <c r="I50" s="46" t="s">
        <v>479</v>
      </c>
      <c r="J50" s="53" t="s">
        <v>730</v>
      </c>
      <c r="K50" t="s">
        <v>724</v>
      </c>
    </row>
    <row r="51" spans="1:11" x14ac:dyDescent="0.25">
      <c r="A51" s="1">
        <v>50</v>
      </c>
      <c r="B51" s="10">
        <v>11030</v>
      </c>
      <c r="C51" s="11" t="s">
        <v>116</v>
      </c>
      <c r="D51" s="21">
        <v>19</v>
      </c>
      <c r="E51" s="22" t="s">
        <v>16</v>
      </c>
      <c r="F51" s="22" t="s">
        <v>81</v>
      </c>
      <c r="G51" s="14" t="s">
        <v>117</v>
      </c>
      <c r="H51" t="s">
        <v>480</v>
      </c>
      <c r="I51" s="46" t="s">
        <v>481</v>
      </c>
      <c r="J51" s="53" t="s">
        <v>730</v>
      </c>
      <c r="K51" t="s">
        <v>724</v>
      </c>
    </row>
    <row r="52" spans="1:11" x14ac:dyDescent="0.25">
      <c r="A52" s="1">
        <v>51</v>
      </c>
      <c r="B52" s="10">
        <v>10913</v>
      </c>
      <c r="C52" s="11" t="s">
        <v>118</v>
      </c>
      <c r="D52" s="21">
        <v>20</v>
      </c>
      <c r="E52" s="22" t="s">
        <v>22</v>
      </c>
      <c r="F52" s="22" t="s">
        <v>81</v>
      </c>
      <c r="G52" s="14" t="s">
        <v>119</v>
      </c>
      <c r="H52" t="s">
        <v>482</v>
      </c>
      <c r="I52" s="46" t="s">
        <v>483</v>
      </c>
      <c r="J52" s="53" t="s">
        <v>730</v>
      </c>
      <c r="K52" t="s">
        <v>724</v>
      </c>
    </row>
    <row r="53" spans="1:11" x14ac:dyDescent="0.25">
      <c r="A53" s="1">
        <v>52</v>
      </c>
      <c r="B53" s="10">
        <v>10877</v>
      </c>
      <c r="C53" s="11" t="s">
        <v>120</v>
      </c>
      <c r="D53" s="21">
        <v>21</v>
      </c>
      <c r="E53" s="22" t="s">
        <v>16</v>
      </c>
      <c r="F53" s="22" t="s">
        <v>81</v>
      </c>
      <c r="G53" s="14" t="s">
        <v>121</v>
      </c>
      <c r="H53" t="s">
        <v>484</v>
      </c>
      <c r="I53" s="46" t="s">
        <v>485</v>
      </c>
      <c r="J53" s="53" t="s">
        <v>730</v>
      </c>
      <c r="K53" t="s">
        <v>724</v>
      </c>
    </row>
    <row r="54" spans="1:11" x14ac:dyDescent="0.25">
      <c r="A54" s="1">
        <v>53</v>
      </c>
      <c r="B54" s="10">
        <v>10942</v>
      </c>
      <c r="C54" s="15" t="s">
        <v>122</v>
      </c>
      <c r="D54" s="21">
        <v>22</v>
      </c>
      <c r="E54" s="22" t="s">
        <v>22</v>
      </c>
      <c r="F54" s="22" t="s">
        <v>81</v>
      </c>
      <c r="G54" s="14" t="s">
        <v>123</v>
      </c>
      <c r="H54" t="s">
        <v>486</v>
      </c>
      <c r="I54" s="46" t="s">
        <v>487</v>
      </c>
      <c r="J54" s="53" t="s">
        <v>730</v>
      </c>
      <c r="K54" t="s">
        <v>724</v>
      </c>
    </row>
    <row r="55" spans="1:11" x14ac:dyDescent="0.25">
      <c r="A55" s="1">
        <v>54</v>
      </c>
      <c r="B55" s="10">
        <v>11003</v>
      </c>
      <c r="C55" s="11" t="s">
        <v>124</v>
      </c>
      <c r="D55" s="21">
        <v>23</v>
      </c>
      <c r="E55" s="22" t="s">
        <v>22</v>
      </c>
      <c r="F55" s="22" t="s">
        <v>81</v>
      </c>
      <c r="G55" s="14" t="s">
        <v>125</v>
      </c>
      <c r="H55" t="s">
        <v>488</v>
      </c>
      <c r="I55" s="46" t="s">
        <v>489</v>
      </c>
      <c r="J55" s="53" t="s">
        <v>730</v>
      </c>
      <c r="K55" t="s">
        <v>724</v>
      </c>
    </row>
    <row r="56" spans="1:11" x14ac:dyDescent="0.25">
      <c r="A56" s="1">
        <v>55</v>
      </c>
      <c r="B56" s="10">
        <v>11033</v>
      </c>
      <c r="C56" s="11" t="s">
        <v>126</v>
      </c>
      <c r="D56" s="21">
        <v>24</v>
      </c>
      <c r="E56" s="22" t="s">
        <v>16</v>
      </c>
      <c r="F56" s="22" t="s">
        <v>81</v>
      </c>
      <c r="G56" s="14" t="s">
        <v>127</v>
      </c>
      <c r="H56" t="s">
        <v>490</v>
      </c>
      <c r="I56" s="46" t="s">
        <v>491</v>
      </c>
      <c r="J56" s="53" t="s">
        <v>730</v>
      </c>
      <c r="K56" t="s">
        <v>724</v>
      </c>
    </row>
    <row r="57" spans="1:11" x14ac:dyDescent="0.25">
      <c r="A57" s="1">
        <v>56</v>
      </c>
      <c r="B57" s="10">
        <v>11034</v>
      </c>
      <c r="C57" s="11" t="s">
        <v>128</v>
      </c>
      <c r="D57" s="21">
        <v>25</v>
      </c>
      <c r="E57" s="22" t="s">
        <v>16</v>
      </c>
      <c r="F57" s="22" t="s">
        <v>81</v>
      </c>
      <c r="G57" s="19" t="s">
        <v>129</v>
      </c>
      <c r="H57" t="s">
        <v>492</v>
      </c>
      <c r="I57" s="46" t="s">
        <v>493</v>
      </c>
      <c r="J57" s="53" t="s">
        <v>730</v>
      </c>
      <c r="K57" t="s">
        <v>724</v>
      </c>
    </row>
    <row r="58" spans="1:11" x14ac:dyDescent="0.25">
      <c r="A58" s="1">
        <v>57</v>
      </c>
      <c r="B58" s="10">
        <v>10916</v>
      </c>
      <c r="C58" s="11" t="s">
        <v>130</v>
      </c>
      <c r="D58" s="21">
        <v>26</v>
      </c>
      <c r="E58" s="22" t="s">
        <v>22</v>
      </c>
      <c r="F58" s="22" t="s">
        <v>81</v>
      </c>
      <c r="G58" s="14" t="s">
        <v>131</v>
      </c>
      <c r="H58" t="s">
        <v>494</v>
      </c>
      <c r="I58" s="46" t="s">
        <v>495</v>
      </c>
      <c r="J58" s="53" t="s">
        <v>730</v>
      </c>
      <c r="K58" t="s">
        <v>724</v>
      </c>
    </row>
    <row r="59" spans="1:11" x14ac:dyDescent="0.25">
      <c r="A59" s="1">
        <v>58</v>
      </c>
      <c r="B59" s="10">
        <v>11039</v>
      </c>
      <c r="C59" s="15" t="s">
        <v>132</v>
      </c>
      <c r="D59" s="21">
        <v>27</v>
      </c>
      <c r="E59" s="22" t="s">
        <v>22</v>
      </c>
      <c r="F59" s="22" t="s">
        <v>81</v>
      </c>
      <c r="G59" s="14" t="s">
        <v>133</v>
      </c>
      <c r="H59" t="s">
        <v>496</v>
      </c>
      <c r="I59" s="46" t="s">
        <v>497</v>
      </c>
      <c r="J59" s="53" t="s">
        <v>730</v>
      </c>
      <c r="K59" t="s">
        <v>724</v>
      </c>
    </row>
    <row r="60" spans="1:11" x14ac:dyDescent="0.25">
      <c r="A60" s="1">
        <v>59</v>
      </c>
      <c r="B60" s="10">
        <v>10980</v>
      </c>
      <c r="C60" s="11" t="s">
        <v>134</v>
      </c>
      <c r="D60" s="21">
        <v>28</v>
      </c>
      <c r="E60" s="22" t="s">
        <v>16</v>
      </c>
      <c r="F60" s="22" t="s">
        <v>81</v>
      </c>
      <c r="G60" s="14" t="s">
        <v>135</v>
      </c>
      <c r="H60" t="s">
        <v>498</v>
      </c>
      <c r="I60" s="46" t="s">
        <v>499</v>
      </c>
      <c r="J60" s="53" t="s">
        <v>730</v>
      </c>
      <c r="K60" t="s">
        <v>724</v>
      </c>
    </row>
    <row r="61" spans="1:11" x14ac:dyDescent="0.25">
      <c r="A61" s="1">
        <v>60</v>
      </c>
      <c r="B61" s="10">
        <v>10982</v>
      </c>
      <c r="C61" s="11" t="s">
        <v>136</v>
      </c>
      <c r="D61" s="21">
        <v>29</v>
      </c>
      <c r="E61" s="22" t="s">
        <v>16</v>
      </c>
      <c r="F61" s="22" t="s">
        <v>81</v>
      </c>
      <c r="G61" s="14" t="s">
        <v>137</v>
      </c>
      <c r="H61" t="s">
        <v>500</v>
      </c>
      <c r="I61" s="46" t="s">
        <v>501</v>
      </c>
      <c r="J61" s="53" t="s">
        <v>730</v>
      </c>
      <c r="K61" t="s">
        <v>724</v>
      </c>
    </row>
    <row r="62" spans="1:11" x14ac:dyDescent="0.25">
      <c r="A62" s="1">
        <v>61</v>
      </c>
      <c r="B62" s="10">
        <v>11041</v>
      </c>
      <c r="C62" s="11" t="s">
        <v>138</v>
      </c>
      <c r="D62" s="21">
        <v>30</v>
      </c>
      <c r="E62" s="22" t="s">
        <v>22</v>
      </c>
      <c r="F62" s="22" t="s">
        <v>81</v>
      </c>
      <c r="G62" s="14" t="s">
        <v>139</v>
      </c>
      <c r="H62" t="s">
        <v>502</v>
      </c>
      <c r="I62" s="46" t="s">
        <v>503</v>
      </c>
      <c r="J62" s="53" t="s">
        <v>730</v>
      </c>
      <c r="K62" t="s">
        <v>724</v>
      </c>
    </row>
    <row r="63" spans="1:11" x14ac:dyDescent="0.25">
      <c r="A63" s="1">
        <v>62</v>
      </c>
      <c r="B63" s="10">
        <v>11042</v>
      </c>
      <c r="C63" s="11" t="s">
        <v>140</v>
      </c>
      <c r="D63" s="21">
        <v>31</v>
      </c>
      <c r="E63" s="22" t="s">
        <v>16</v>
      </c>
      <c r="F63" s="22" t="s">
        <v>81</v>
      </c>
      <c r="G63" s="19" t="s">
        <v>141</v>
      </c>
      <c r="H63" t="s">
        <v>504</v>
      </c>
      <c r="I63" s="46" t="s">
        <v>505</v>
      </c>
      <c r="J63" s="53" t="s">
        <v>730</v>
      </c>
      <c r="K63" t="s">
        <v>724</v>
      </c>
    </row>
    <row r="64" spans="1:11" x14ac:dyDescent="0.25">
      <c r="A64" s="1">
        <v>63</v>
      </c>
      <c r="B64" s="10">
        <v>10888</v>
      </c>
      <c r="C64" s="20" t="s">
        <v>142</v>
      </c>
      <c r="D64" s="20">
        <v>1</v>
      </c>
      <c r="E64" s="28" t="s">
        <v>22</v>
      </c>
      <c r="F64" s="28" t="s">
        <v>143</v>
      </c>
      <c r="G64" s="14" t="s">
        <v>144</v>
      </c>
      <c r="H64" t="s">
        <v>506</v>
      </c>
      <c r="I64" s="46" t="s">
        <v>507</v>
      </c>
      <c r="J64" s="53" t="s">
        <v>730</v>
      </c>
      <c r="K64" t="s">
        <v>724</v>
      </c>
    </row>
    <row r="65" spans="1:11" x14ac:dyDescent="0.25">
      <c r="A65" s="1">
        <v>64</v>
      </c>
      <c r="B65" s="10">
        <v>10983</v>
      </c>
      <c r="C65" s="11" t="s">
        <v>145</v>
      </c>
      <c r="D65" s="20">
        <v>2</v>
      </c>
      <c r="E65" s="28" t="s">
        <v>16</v>
      </c>
      <c r="F65" s="28" t="s">
        <v>143</v>
      </c>
      <c r="G65" s="14" t="s">
        <v>146</v>
      </c>
      <c r="H65" t="s">
        <v>508</v>
      </c>
      <c r="I65" s="46" t="s">
        <v>509</v>
      </c>
      <c r="J65" s="53" t="s">
        <v>730</v>
      </c>
      <c r="K65" t="s">
        <v>724</v>
      </c>
    </row>
    <row r="66" spans="1:11" x14ac:dyDescent="0.25">
      <c r="A66" s="1">
        <v>65</v>
      </c>
      <c r="B66" s="10">
        <v>11017</v>
      </c>
      <c r="C66" s="11" t="s">
        <v>147</v>
      </c>
      <c r="D66" s="20">
        <v>3</v>
      </c>
      <c r="E66" s="28" t="s">
        <v>22</v>
      </c>
      <c r="F66" s="28" t="s">
        <v>143</v>
      </c>
      <c r="G66" s="14" t="s">
        <v>148</v>
      </c>
      <c r="H66" t="s">
        <v>510</v>
      </c>
      <c r="I66" s="46" t="s">
        <v>511</v>
      </c>
      <c r="J66" s="53" t="s">
        <v>730</v>
      </c>
      <c r="K66" t="s">
        <v>724</v>
      </c>
    </row>
    <row r="67" spans="1:11" x14ac:dyDescent="0.25">
      <c r="A67" s="1">
        <v>66</v>
      </c>
      <c r="B67" s="10">
        <v>10954</v>
      </c>
      <c r="C67" s="15" t="s">
        <v>149</v>
      </c>
      <c r="D67" s="20">
        <v>4</v>
      </c>
      <c r="E67" s="28" t="s">
        <v>22</v>
      </c>
      <c r="F67" s="28" t="s">
        <v>143</v>
      </c>
      <c r="G67" s="14" t="s">
        <v>150</v>
      </c>
      <c r="H67" t="s">
        <v>512</v>
      </c>
      <c r="I67" s="46" t="s">
        <v>513</v>
      </c>
      <c r="J67" s="53" t="s">
        <v>730</v>
      </c>
      <c r="K67" t="s">
        <v>724</v>
      </c>
    </row>
    <row r="68" spans="1:11" x14ac:dyDescent="0.25">
      <c r="A68" s="1">
        <v>67</v>
      </c>
      <c r="B68" s="10">
        <v>11050</v>
      </c>
      <c r="C68" s="11" t="s">
        <v>151</v>
      </c>
      <c r="D68" s="20">
        <v>5</v>
      </c>
      <c r="E68" s="28" t="s">
        <v>16</v>
      </c>
      <c r="F68" s="28" t="s">
        <v>143</v>
      </c>
      <c r="G68" s="14" t="s">
        <v>152</v>
      </c>
      <c r="H68" t="s">
        <v>514</v>
      </c>
      <c r="I68" s="46" t="s">
        <v>515</v>
      </c>
      <c r="J68" s="53" t="s">
        <v>730</v>
      </c>
      <c r="K68" t="s">
        <v>724</v>
      </c>
    </row>
    <row r="69" spans="1:11" x14ac:dyDescent="0.25">
      <c r="A69" s="1">
        <v>68</v>
      </c>
      <c r="B69" s="10">
        <v>10892</v>
      </c>
      <c r="C69" s="11" t="s">
        <v>153</v>
      </c>
      <c r="D69" s="20">
        <v>6</v>
      </c>
      <c r="E69" s="28" t="s">
        <v>16</v>
      </c>
      <c r="F69" s="28" t="s">
        <v>143</v>
      </c>
      <c r="G69" s="14" t="s">
        <v>154</v>
      </c>
      <c r="H69" t="s">
        <v>516</v>
      </c>
      <c r="I69" s="46" t="s">
        <v>517</v>
      </c>
      <c r="J69" s="53" t="s">
        <v>730</v>
      </c>
      <c r="K69" t="s">
        <v>724</v>
      </c>
    </row>
    <row r="70" spans="1:11" x14ac:dyDescent="0.25">
      <c r="A70" s="1">
        <v>69</v>
      </c>
      <c r="B70" s="10">
        <v>10859</v>
      </c>
      <c r="C70" s="11" t="s">
        <v>155</v>
      </c>
      <c r="D70" s="20">
        <v>7</v>
      </c>
      <c r="E70" s="28" t="s">
        <v>22</v>
      </c>
      <c r="F70" s="28" t="s">
        <v>143</v>
      </c>
      <c r="G70" s="14" t="s">
        <v>156</v>
      </c>
      <c r="H70" t="s">
        <v>518</v>
      </c>
      <c r="I70" s="46" t="s">
        <v>519</v>
      </c>
      <c r="J70" s="53" t="s">
        <v>730</v>
      </c>
      <c r="K70" t="s">
        <v>724</v>
      </c>
    </row>
    <row r="71" spans="1:11" x14ac:dyDescent="0.25">
      <c r="A71" s="1">
        <v>70</v>
      </c>
      <c r="B71" s="18">
        <v>10921</v>
      </c>
      <c r="C71" s="11" t="s">
        <v>157</v>
      </c>
      <c r="D71" s="20">
        <v>8</v>
      </c>
      <c r="E71" s="28" t="s">
        <v>22</v>
      </c>
      <c r="F71" s="28" t="s">
        <v>143</v>
      </c>
      <c r="G71" s="14" t="s">
        <v>158</v>
      </c>
      <c r="H71" t="s">
        <v>520</v>
      </c>
      <c r="I71" s="46" t="s">
        <v>521</v>
      </c>
      <c r="J71" s="53" t="s">
        <v>730</v>
      </c>
      <c r="K71" t="s">
        <v>724</v>
      </c>
    </row>
    <row r="72" spans="1:11" x14ac:dyDescent="0.25">
      <c r="A72" s="1">
        <v>71</v>
      </c>
      <c r="B72" s="10">
        <v>10900</v>
      </c>
      <c r="C72" s="11" t="s">
        <v>159</v>
      </c>
      <c r="D72" s="20">
        <v>9</v>
      </c>
      <c r="E72" s="28" t="s">
        <v>16</v>
      </c>
      <c r="F72" s="28" t="s">
        <v>143</v>
      </c>
      <c r="G72" s="14" t="s">
        <v>160</v>
      </c>
      <c r="H72" t="s">
        <v>522</v>
      </c>
      <c r="I72" s="46" t="s">
        <v>523</v>
      </c>
      <c r="J72" s="53" t="s">
        <v>730</v>
      </c>
      <c r="K72" t="s">
        <v>724</v>
      </c>
    </row>
    <row r="73" spans="1:11" x14ac:dyDescent="0.25">
      <c r="A73" s="1">
        <v>72</v>
      </c>
      <c r="B73" s="10">
        <v>10959</v>
      </c>
      <c r="C73" s="11" t="s">
        <v>161</v>
      </c>
      <c r="D73" s="20">
        <v>10</v>
      </c>
      <c r="E73" s="28" t="s">
        <v>22</v>
      </c>
      <c r="F73" s="28" t="s">
        <v>143</v>
      </c>
      <c r="G73" s="14" t="s">
        <v>162</v>
      </c>
      <c r="H73" t="s">
        <v>524</v>
      </c>
      <c r="I73" s="46" t="s">
        <v>525</v>
      </c>
      <c r="J73" s="53" t="s">
        <v>730</v>
      </c>
      <c r="K73" t="s">
        <v>724</v>
      </c>
    </row>
    <row r="74" spans="1:11" x14ac:dyDescent="0.25">
      <c r="A74" s="1">
        <v>73</v>
      </c>
      <c r="B74" s="10">
        <v>10991</v>
      </c>
      <c r="C74" s="11" t="s">
        <v>163</v>
      </c>
      <c r="D74" s="20">
        <v>11</v>
      </c>
      <c r="E74" s="28" t="s">
        <v>16</v>
      </c>
      <c r="F74" s="28" t="s">
        <v>143</v>
      </c>
      <c r="G74" s="19" t="s">
        <v>164</v>
      </c>
      <c r="H74" t="s">
        <v>428</v>
      </c>
      <c r="I74" s="46" t="s">
        <v>526</v>
      </c>
      <c r="J74" s="53" t="s">
        <v>730</v>
      </c>
      <c r="K74" t="s">
        <v>724</v>
      </c>
    </row>
    <row r="75" spans="1:11" x14ac:dyDescent="0.25">
      <c r="A75" s="1">
        <v>74</v>
      </c>
      <c r="B75" s="10">
        <v>10962</v>
      </c>
      <c r="C75" s="12" t="s">
        <v>165</v>
      </c>
      <c r="D75" s="20">
        <v>12</v>
      </c>
      <c r="E75" s="28" t="s">
        <v>22</v>
      </c>
      <c r="F75" s="28" t="s">
        <v>143</v>
      </c>
      <c r="G75" s="19" t="s">
        <v>166</v>
      </c>
      <c r="H75" t="s">
        <v>527</v>
      </c>
      <c r="I75" s="46" t="s">
        <v>528</v>
      </c>
      <c r="J75" s="53" t="s">
        <v>730</v>
      </c>
      <c r="K75" t="s">
        <v>724</v>
      </c>
    </row>
    <row r="76" spans="1:11" x14ac:dyDescent="0.25">
      <c r="A76" s="1">
        <v>75</v>
      </c>
      <c r="B76" s="10">
        <v>10926</v>
      </c>
      <c r="C76" s="11" t="s">
        <v>167</v>
      </c>
      <c r="D76" s="20">
        <v>13</v>
      </c>
      <c r="E76" s="28" t="s">
        <v>16</v>
      </c>
      <c r="F76" s="28" t="s">
        <v>143</v>
      </c>
      <c r="G76" s="14" t="s">
        <v>168</v>
      </c>
      <c r="H76" t="s">
        <v>431</v>
      </c>
      <c r="I76" s="46" t="s">
        <v>529</v>
      </c>
      <c r="J76" s="53" t="s">
        <v>730</v>
      </c>
      <c r="K76" t="s">
        <v>724</v>
      </c>
    </row>
    <row r="77" spans="1:11" x14ac:dyDescent="0.25">
      <c r="A77" s="1">
        <v>76</v>
      </c>
      <c r="B77" s="10">
        <v>10927</v>
      </c>
      <c r="C77" s="11" t="s">
        <v>169</v>
      </c>
      <c r="D77" s="20">
        <v>14</v>
      </c>
      <c r="E77" s="28" t="s">
        <v>16</v>
      </c>
      <c r="F77" s="28" t="s">
        <v>143</v>
      </c>
      <c r="G77" s="14" t="s">
        <v>170</v>
      </c>
      <c r="H77" t="s">
        <v>530</v>
      </c>
      <c r="I77" s="46" t="s">
        <v>531</v>
      </c>
      <c r="J77" s="53" t="s">
        <v>730</v>
      </c>
      <c r="K77" t="s">
        <v>724</v>
      </c>
    </row>
    <row r="78" spans="1:11" x14ac:dyDescent="0.25">
      <c r="A78" s="1">
        <v>77</v>
      </c>
      <c r="B78" s="10">
        <v>11025</v>
      </c>
      <c r="C78" s="11" t="s">
        <v>171</v>
      </c>
      <c r="D78" s="20">
        <v>15</v>
      </c>
      <c r="E78" s="28" t="s">
        <v>22</v>
      </c>
      <c r="F78" s="28" t="s">
        <v>143</v>
      </c>
      <c r="G78" s="14" t="s">
        <v>172</v>
      </c>
      <c r="H78" t="s">
        <v>532</v>
      </c>
      <c r="I78" s="46" t="s">
        <v>533</v>
      </c>
      <c r="J78" s="53" t="s">
        <v>730</v>
      </c>
      <c r="K78" t="s">
        <v>724</v>
      </c>
    </row>
    <row r="79" spans="1:11" x14ac:dyDescent="0.25">
      <c r="A79" s="1">
        <v>78</v>
      </c>
      <c r="B79" s="10">
        <v>10993</v>
      </c>
      <c r="C79" s="11" t="s">
        <v>173</v>
      </c>
      <c r="D79" s="20">
        <v>16</v>
      </c>
      <c r="E79" s="28" t="s">
        <v>22</v>
      </c>
      <c r="F79" s="28" t="s">
        <v>143</v>
      </c>
      <c r="G79" s="14" t="s">
        <v>174</v>
      </c>
      <c r="H79" t="s">
        <v>424</v>
      </c>
      <c r="I79" s="46" t="s">
        <v>534</v>
      </c>
      <c r="J79" s="53" t="s">
        <v>730</v>
      </c>
      <c r="K79" t="s">
        <v>724</v>
      </c>
    </row>
    <row r="80" spans="1:11" x14ac:dyDescent="0.25">
      <c r="A80" s="1">
        <v>79</v>
      </c>
      <c r="B80" s="24">
        <v>11057</v>
      </c>
      <c r="C80" s="29" t="s">
        <v>175</v>
      </c>
      <c r="D80" s="30">
        <v>17</v>
      </c>
      <c r="E80" s="31" t="s">
        <v>16</v>
      </c>
      <c r="F80" s="28" t="s">
        <v>143</v>
      </c>
      <c r="G80" s="14" t="s">
        <v>176</v>
      </c>
      <c r="H80" t="s">
        <v>535</v>
      </c>
      <c r="I80" s="46" t="s">
        <v>536</v>
      </c>
      <c r="J80" s="53" t="s">
        <v>730</v>
      </c>
      <c r="K80" t="s">
        <v>724</v>
      </c>
    </row>
    <row r="81" spans="1:11" x14ac:dyDescent="0.25">
      <c r="A81" s="1">
        <v>80</v>
      </c>
      <c r="B81" s="10">
        <v>11026</v>
      </c>
      <c r="C81" s="11" t="s">
        <v>177</v>
      </c>
      <c r="D81" s="20">
        <v>18</v>
      </c>
      <c r="E81" s="28" t="s">
        <v>16</v>
      </c>
      <c r="F81" s="28" t="s">
        <v>143</v>
      </c>
      <c r="G81" s="14" t="s">
        <v>178</v>
      </c>
      <c r="H81" t="s">
        <v>537</v>
      </c>
      <c r="I81" s="46" t="s">
        <v>538</v>
      </c>
      <c r="J81" s="53" t="s">
        <v>730</v>
      </c>
      <c r="K81" t="s">
        <v>724</v>
      </c>
    </row>
    <row r="82" spans="1:11" x14ac:dyDescent="0.25">
      <c r="A82" s="1">
        <v>81</v>
      </c>
      <c r="B82" s="10">
        <v>11028</v>
      </c>
      <c r="C82" s="11" t="s">
        <v>179</v>
      </c>
      <c r="D82" s="20">
        <v>19</v>
      </c>
      <c r="E82" s="28" t="s">
        <v>22</v>
      </c>
      <c r="F82" s="28" t="s">
        <v>143</v>
      </c>
      <c r="G82" s="14" t="s">
        <v>180</v>
      </c>
      <c r="H82" t="s">
        <v>539</v>
      </c>
      <c r="I82" s="46" t="s">
        <v>540</v>
      </c>
      <c r="J82" s="53" t="s">
        <v>730</v>
      </c>
      <c r="K82" t="s">
        <v>724</v>
      </c>
    </row>
    <row r="83" spans="1:11" x14ac:dyDescent="0.25">
      <c r="A83" s="1">
        <v>82</v>
      </c>
      <c r="B83" s="10">
        <v>10935</v>
      </c>
      <c r="C83" s="15" t="s">
        <v>181</v>
      </c>
      <c r="D83" s="20">
        <v>20</v>
      </c>
      <c r="E83" s="28" t="s">
        <v>22</v>
      </c>
      <c r="F83" s="28" t="s">
        <v>143</v>
      </c>
      <c r="G83" s="14" t="s">
        <v>182</v>
      </c>
      <c r="H83" t="s">
        <v>541</v>
      </c>
      <c r="I83" s="46" t="s">
        <v>542</v>
      </c>
      <c r="J83" s="53" t="s">
        <v>730</v>
      </c>
      <c r="K83" t="s">
        <v>724</v>
      </c>
    </row>
    <row r="84" spans="1:11" x14ac:dyDescent="0.25">
      <c r="A84" s="1">
        <v>83</v>
      </c>
      <c r="B84" s="10">
        <v>10910</v>
      </c>
      <c r="C84" s="11" t="s">
        <v>183</v>
      </c>
      <c r="D84" s="20">
        <v>21</v>
      </c>
      <c r="E84" s="28" t="s">
        <v>16</v>
      </c>
      <c r="F84" s="28" t="s">
        <v>143</v>
      </c>
      <c r="G84" s="14" t="s">
        <v>184</v>
      </c>
      <c r="H84" t="s">
        <v>543</v>
      </c>
      <c r="I84" s="46" t="s">
        <v>544</v>
      </c>
      <c r="J84" s="53" t="s">
        <v>730</v>
      </c>
      <c r="K84" t="s">
        <v>724</v>
      </c>
    </row>
    <row r="85" spans="1:11" x14ac:dyDescent="0.25">
      <c r="A85" s="1">
        <v>84</v>
      </c>
      <c r="B85" s="10">
        <v>10912</v>
      </c>
      <c r="C85" s="11" t="s">
        <v>185</v>
      </c>
      <c r="D85" s="20">
        <v>22</v>
      </c>
      <c r="E85" s="28" t="s">
        <v>22</v>
      </c>
      <c r="F85" s="28" t="s">
        <v>143</v>
      </c>
      <c r="G85" s="14" t="s">
        <v>186</v>
      </c>
      <c r="H85" t="s">
        <v>545</v>
      </c>
      <c r="I85" s="46" t="s">
        <v>546</v>
      </c>
      <c r="J85" s="53" t="s">
        <v>730</v>
      </c>
      <c r="K85" t="s">
        <v>724</v>
      </c>
    </row>
    <row r="86" spans="1:11" x14ac:dyDescent="0.25">
      <c r="A86" s="1">
        <v>85</v>
      </c>
      <c r="B86" s="10">
        <v>10941</v>
      </c>
      <c r="C86" s="11" t="s">
        <v>187</v>
      </c>
      <c r="D86" s="20">
        <v>23</v>
      </c>
      <c r="E86" s="28" t="s">
        <v>16</v>
      </c>
      <c r="F86" s="28" t="s">
        <v>143</v>
      </c>
      <c r="G86" s="19" t="s">
        <v>188</v>
      </c>
      <c r="H86" t="s">
        <v>547</v>
      </c>
      <c r="I86" s="46" t="s">
        <v>548</v>
      </c>
      <c r="J86" s="53" t="s">
        <v>730</v>
      </c>
      <c r="K86" t="s">
        <v>724</v>
      </c>
    </row>
    <row r="87" spans="1:11" x14ac:dyDescent="0.25">
      <c r="A87" s="1">
        <v>86</v>
      </c>
      <c r="B87" s="10">
        <v>10975</v>
      </c>
      <c r="C87" s="11" t="s">
        <v>189</v>
      </c>
      <c r="D87" s="20">
        <v>24</v>
      </c>
      <c r="E87" s="28" t="s">
        <v>22</v>
      </c>
      <c r="F87" s="28" t="s">
        <v>143</v>
      </c>
      <c r="G87" s="14" t="s">
        <v>190</v>
      </c>
      <c r="H87" t="s">
        <v>549</v>
      </c>
      <c r="I87" s="46" t="s">
        <v>550</v>
      </c>
      <c r="J87" s="53" t="s">
        <v>730</v>
      </c>
      <c r="K87" t="s">
        <v>724</v>
      </c>
    </row>
    <row r="88" spans="1:11" x14ac:dyDescent="0.25">
      <c r="A88" s="1">
        <v>87</v>
      </c>
      <c r="B88" s="10">
        <v>10977</v>
      </c>
      <c r="C88" s="11" t="s">
        <v>191</v>
      </c>
      <c r="D88" s="20">
        <v>25</v>
      </c>
      <c r="E88" s="28" t="s">
        <v>16</v>
      </c>
      <c r="F88" s="28" t="s">
        <v>143</v>
      </c>
      <c r="G88" s="14" t="s">
        <v>192</v>
      </c>
      <c r="H88" t="s">
        <v>551</v>
      </c>
      <c r="I88" s="46" t="s">
        <v>552</v>
      </c>
      <c r="J88" s="53" t="s">
        <v>730</v>
      </c>
      <c r="K88" t="s">
        <v>724</v>
      </c>
    </row>
    <row r="89" spans="1:11" x14ac:dyDescent="0.25">
      <c r="A89" s="1">
        <v>88</v>
      </c>
      <c r="B89" s="10">
        <v>11036</v>
      </c>
      <c r="C89" s="11" t="s">
        <v>193</v>
      </c>
      <c r="D89" s="20">
        <v>26</v>
      </c>
      <c r="E89" s="28" t="s">
        <v>22</v>
      </c>
      <c r="F89" s="28" t="s">
        <v>143</v>
      </c>
      <c r="G89" s="14" t="s">
        <v>194</v>
      </c>
      <c r="H89" t="s">
        <v>553</v>
      </c>
      <c r="I89" s="46" t="s">
        <v>554</v>
      </c>
      <c r="J89" s="53" t="s">
        <v>730</v>
      </c>
      <c r="K89" t="s">
        <v>724</v>
      </c>
    </row>
    <row r="90" spans="1:11" x14ac:dyDescent="0.25">
      <c r="A90" s="1">
        <v>89</v>
      </c>
      <c r="B90" s="10">
        <v>10946</v>
      </c>
      <c r="C90" s="11" t="s">
        <v>195</v>
      </c>
      <c r="D90" s="20">
        <v>27</v>
      </c>
      <c r="E90" s="28" t="s">
        <v>16</v>
      </c>
      <c r="F90" s="28" t="s">
        <v>143</v>
      </c>
      <c r="G90" s="32" t="s">
        <v>196</v>
      </c>
      <c r="H90" t="s">
        <v>555</v>
      </c>
      <c r="I90" s="46" t="s">
        <v>556</v>
      </c>
      <c r="J90" s="53" t="s">
        <v>730</v>
      </c>
      <c r="K90" t="s">
        <v>724</v>
      </c>
    </row>
    <row r="91" spans="1:11" x14ac:dyDescent="0.25">
      <c r="A91" s="1">
        <v>90</v>
      </c>
      <c r="B91" s="10">
        <v>10918</v>
      </c>
      <c r="C91" s="11" t="s">
        <v>197</v>
      </c>
      <c r="D91" s="20">
        <v>28</v>
      </c>
      <c r="E91" s="28" t="s">
        <v>16</v>
      </c>
      <c r="F91" s="28" t="s">
        <v>143</v>
      </c>
      <c r="G91" s="14" t="s">
        <v>198</v>
      </c>
      <c r="H91" t="s">
        <v>428</v>
      </c>
      <c r="I91" s="46" t="s">
        <v>557</v>
      </c>
      <c r="J91" s="53" t="s">
        <v>730</v>
      </c>
      <c r="K91" t="s">
        <v>724</v>
      </c>
    </row>
    <row r="92" spans="1:11" x14ac:dyDescent="0.25">
      <c r="A92" s="1">
        <v>91</v>
      </c>
      <c r="B92" s="10">
        <v>10887</v>
      </c>
      <c r="C92" s="11" t="s">
        <v>199</v>
      </c>
      <c r="D92" s="20">
        <v>29</v>
      </c>
      <c r="E92" s="28" t="s">
        <v>22</v>
      </c>
      <c r="F92" s="28" t="s">
        <v>143</v>
      </c>
      <c r="G92" s="14" t="s">
        <v>200</v>
      </c>
      <c r="H92" t="s">
        <v>412</v>
      </c>
      <c r="I92" s="46" t="s">
        <v>558</v>
      </c>
      <c r="J92" s="53" t="s">
        <v>730</v>
      </c>
      <c r="K92" t="s">
        <v>724</v>
      </c>
    </row>
    <row r="93" spans="1:11" x14ac:dyDescent="0.25">
      <c r="A93" s="1">
        <v>92</v>
      </c>
      <c r="B93" s="10">
        <v>10950</v>
      </c>
      <c r="C93" s="11" t="s">
        <v>201</v>
      </c>
      <c r="D93" s="20">
        <v>30</v>
      </c>
      <c r="E93" s="28" t="s">
        <v>22</v>
      </c>
      <c r="F93" s="28" t="s">
        <v>143</v>
      </c>
      <c r="G93" s="19" t="s">
        <v>202</v>
      </c>
      <c r="H93" t="s">
        <v>559</v>
      </c>
      <c r="I93" s="46" t="s">
        <v>560</v>
      </c>
      <c r="J93" s="53" t="s">
        <v>730</v>
      </c>
      <c r="K93" t="s">
        <v>724</v>
      </c>
    </row>
    <row r="94" spans="1:11" x14ac:dyDescent="0.25">
      <c r="A94" s="1">
        <v>93</v>
      </c>
      <c r="B94" s="10">
        <v>10952</v>
      </c>
      <c r="C94" s="20" t="s">
        <v>203</v>
      </c>
      <c r="D94" s="33">
        <v>1</v>
      </c>
      <c r="E94" s="34" t="s">
        <v>16</v>
      </c>
      <c r="F94" s="34" t="s">
        <v>204</v>
      </c>
      <c r="G94" s="14" t="s">
        <v>205</v>
      </c>
      <c r="H94" t="s">
        <v>480</v>
      </c>
      <c r="I94" s="46" t="s">
        <v>561</v>
      </c>
      <c r="J94" s="53" t="s">
        <v>730</v>
      </c>
      <c r="K94" t="s">
        <v>724</v>
      </c>
    </row>
    <row r="95" spans="1:11" x14ac:dyDescent="0.25">
      <c r="A95" s="1">
        <v>94</v>
      </c>
      <c r="B95" s="10">
        <v>10957</v>
      </c>
      <c r="C95" s="11" t="s">
        <v>206</v>
      </c>
      <c r="D95" s="33">
        <v>2</v>
      </c>
      <c r="E95" s="34" t="s">
        <v>16</v>
      </c>
      <c r="F95" s="34" t="s">
        <v>204</v>
      </c>
      <c r="G95" s="14" t="s">
        <v>207</v>
      </c>
      <c r="H95" t="s">
        <v>562</v>
      </c>
      <c r="I95" s="46" t="s">
        <v>563</v>
      </c>
      <c r="J95" s="53" t="s">
        <v>730</v>
      </c>
      <c r="K95" t="s">
        <v>724</v>
      </c>
    </row>
    <row r="96" spans="1:11" x14ac:dyDescent="0.25">
      <c r="A96" s="1">
        <v>95</v>
      </c>
      <c r="B96" s="10">
        <v>10891</v>
      </c>
      <c r="C96" s="11" t="s">
        <v>208</v>
      </c>
      <c r="D96" s="33">
        <v>3</v>
      </c>
      <c r="E96" s="34" t="s">
        <v>16</v>
      </c>
      <c r="F96" s="34" t="s">
        <v>204</v>
      </c>
      <c r="G96" s="19" t="s">
        <v>209</v>
      </c>
      <c r="H96" t="s">
        <v>564</v>
      </c>
      <c r="I96" s="45" t="s">
        <v>565</v>
      </c>
      <c r="J96" s="53" t="s">
        <v>730</v>
      </c>
      <c r="K96" t="s">
        <v>724</v>
      </c>
    </row>
    <row r="97" spans="1:11" x14ac:dyDescent="0.25">
      <c r="A97" s="1">
        <v>96</v>
      </c>
      <c r="B97" s="10">
        <v>10958</v>
      </c>
      <c r="C97" s="11" t="s">
        <v>210</v>
      </c>
      <c r="D97" s="33">
        <v>4</v>
      </c>
      <c r="E97" s="34" t="s">
        <v>16</v>
      </c>
      <c r="F97" s="34" t="s">
        <v>204</v>
      </c>
      <c r="G97" s="14" t="s">
        <v>211</v>
      </c>
      <c r="H97" t="s">
        <v>541</v>
      </c>
      <c r="I97" s="45" t="s">
        <v>566</v>
      </c>
      <c r="J97" s="53" t="s">
        <v>730</v>
      </c>
      <c r="K97" t="s">
        <v>724</v>
      </c>
    </row>
    <row r="98" spans="1:11" x14ac:dyDescent="0.25">
      <c r="A98" s="1">
        <v>97</v>
      </c>
      <c r="B98" s="10">
        <v>10895</v>
      </c>
      <c r="C98" s="11" t="s">
        <v>212</v>
      </c>
      <c r="D98" s="33">
        <v>5</v>
      </c>
      <c r="E98" s="34" t="s">
        <v>16</v>
      </c>
      <c r="F98" s="34" t="s">
        <v>204</v>
      </c>
      <c r="G98" s="14" t="s">
        <v>213</v>
      </c>
      <c r="H98" t="s">
        <v>567</v>
      </c>
      <c r="I98" s="45" t="s">
        <v>568</v>
      </c>
      <c r="J98" s="53" t="s">
        <v>730</v>
      </c>
      <c r="K98" t="s">
        <v>724</v>
      </c>
    </row>
    <row r="99" spans="1:11" x14ac:dyDescent="0.25">
      <c r="A99" s="1">
        <v>98</v>
      </c>
      <c r="B99" s="24">
        <v>11282</v>
      </c>
      <c r="C99" s="29" t="s">
        <v>214</v>
      </c>
      <c r="D99" s="35">
        <v>6</v>
      </c>
      <c r="E99" s="36" t="s">
        <v>22</v>
      </c>
      <c r="F99" s="34" t="s">
        <v>204</v>
      </c>
      <c r="G99" s="14" t="s">
        <v>215</v>
      </c>
      <c r="H99" t="s">
        <v>569</v>
      </c>
      <c r="I99" s="45" t="s">
        <v>570</v>
      </c>
      <c r="J99" s="53" t="s">
        <v>730</v>
      </c>
      <c r="K99" t="s">
        <v>724</v>
      </c>
    </row>
    <row r="100" spans="1:11" x14ac:dyDescent="0.25">
      <c r="A100" s="1">
        <v>99</v>
      </c>
      <c r="B100" s="10">
        <v>10992</v>
      </c>
      <c r="C100" s="11" t="s">
        <v>216</v>
      </c>
      <c r="D100" s="33">
        <v>7</v>
      </c>
      <c r="E100" s="34" t="s">
        <v>16</v>
      </c>
      <c r="F100" s="34" t="s">
        <v>204</v>
      </c>
      <c r="G100" s="14" t="s">
        <v>217</v>
      </c>
      <c r="H100" t="s">
        <v>571</v>
      </c>
      <c r="I100" s="45" t="s">
        <v>572</v>
      </c>
      <c r="J100" s="53" t="s">
        <v>730</v>
      </c>
      <c r="K100" t="s">
        <v>724</v>
      </c>
    </row>
    <row r="101" spans="1:11" x14ac:dyDescent="0.25">
      <c r="A101" s="1">
        <v>100</v>
      </c>
      <c r="B101" s="10">
        <v>10965</v>
      </c>
      <c r="C101" s="11" t="s">
        <v>218</v>
      </c>
      <c r="D101" s="33">
        <v>8</v>
      </c>
      <c r="E101" s="34" t="s">
        <v>22</v>
      </c>
      <c r="F101" s="34" t="s">
        <v>204</v>
      </c>
      <c r="G101" s="14" t="s">
        <v>219</v>
      </c>
      <c r="H101" t="s">
        <v>573</v>
      </c>
      <c r="I101" s="45" t="s">
        <v>574</v>
      </c>
      <c r="J101" s="53" t="s">
        <v>730</v>
      </c>
      <c r="K101" t="s">
        <v>724</v>
      </c>
    </row>
    <row r="102" spans="1:11" x14ac:dyDescent="0.25">
      <c r="A102" s="1">
        <v>101</v>
      </c>
      <c r="B102" s="10">
        <v>10904</v>
      </c>
      <c r="C102" s="11" t="s">
        <v>220</v>
      </c>
      <c r="D102" s="33">
        <v>9</v>
      </c>
      <c r="E102" s="34" t="s">
        <v>16</v>
      </c>
      <c r="F102" s="34" t="s">
        <v>204</v>
      </c>
      <c r="G102" s="14" t="s">
        <v>221</v>
      </c>
      <c r="H102" t="s">
        <v>575</v>
      </c>
      <c r="I102" s="45" t="s">
        <v>576</v>
      </c>
      <c r="J102" s="53" t="s">
        <v>730</v>
      </c>
      <c r="K102" t="s">
        <v>724</v>
      </c>
    </row>
    <row r="103" spans="1:11" x14ac:dyDescent="0.25">
      <c r="A103" s="1">
        <v>102</v>
      </c>
      <c r="B103" s="10">
        <v>10994</v>
      </c>
      <c r="C103" s="11" t="s">
        <v>222</v>
      </c>
      <c r="D103" s="33">
        <v>10</v>
      </c>
      <c r="E103" s="34" t="s">
        <v>16</v>
      </c>
      <c r="F103" s="34" t="s">
        <v>204</v>
      </c>
      <c r="G103" s="14" t="s">
        <v>223</v>
      </c>
      <c r="H103" t="s">
        <v>577</v>
      </c>
      <c r="I103" s="45" t="s">
        <v>578</v>
      </c>
      <c r="J103" s="53" t="s">
        <v>730</v>
      </c>
      <c r="K103" t="s">
        <v>724</v>
      </c>
    </row>
    <row r="104" spans="1:11" x14ac:dyDescent="0.25">
      <c r="A104" s="1">
        <v>103</v>
      </c>
      <c r="B104" s="10">
        <v>10967</v>
      </c>
      <c r="C104" s="11" t="s">
        <v>224</v>
      </c>
      <c r="D104" s="33">
        <v>11</v>
      </c>
      <c r="E104" s="34" t="s">
        <v>16</v>
      </c>
      <c r="F104" s="34" t="s">
        <v>204</v>
      </c>
      <c r="G104" s="19" t="s">
        <v>225</v>
      </c>
      <c r="H104" t="s">
        <v>579</v>
      </c>
      <c r="I104" s="45" t="s">
        <v>580</v>
      </c>
      <c r="J104" s="53" t="s">
        <v>730</v>
      </c>
      <c r="K104" t="s">
        <v>724</v>
      </c>
    </row>
    <row r="105" spans="1:11" x14ac:dyDescent="0.25">
      <c r="A105" s="1">
        <v>104</v>
      </c>
      <c r="B105" s="10">
        <v>10968</v>
      </c>
      <c r="C105" s="11" t="s">
        <v>226</v>
      </c>
      <c r="D105" s="33">
        <v>12</v>
      </c>
      <c r="E105" s="34" t="s">
        <v>22</v>
      </c>
      <c r="F105" s="34" t="s">
        <v>204</v>
      </c>
      <c r="G105" s="14" t="s">
        <v>227</v>
      </c>
      <c r="H105" t="s">
        <v>581</v>
      </c>
      <c r="I105" s="45" t="s">
        <v>582</v>
      </c>
      <c r="J105" s="53" t="s">
        <v>730</v>
      </c>
      <c r="K105" t="s">
        <v>724</v>
      </c>
    </row>
    <row r="106" spans="1:11" x14ac:dyDescent="0.25">
      <c r="A106" s="1">
        <v>105</v>
      </c>
      <c r="B106" s="10">
        <v>10996</v>
      </c>
      <c r="C106" s="11" t="s">
        <v>228</v>
      </c>
      <c r="D106" s="33">
        <v>13</v>
      </c>
      <c r="E106" s="34" t="s">
        <v>16</v>
      </c>
      <c r="F106" s="34" t="s">
        <v>204</v>
      </c>
      <c r="G106" s="14" t="s">
        <v>229</v>
      </c>
      <c r="H106" t="s">
        <v>583</v>
      </c>
      <c r="I106" s="45" t="s">
        <v>584</v>
      </c>
      <c r="J106" s="53" t="s">
        <v>730</v>
      </c>
      <c r="K106" t="s">
        <v>724</v>
      </c>
    </row>
    <row r="107" spans="1:11" x14ac:dyDescent="0.25">
      <c r="A107" s="1">
        <v>106</v>
      </c>
      <c r="B107" s="10">
        <v>10908</v>
      </c>
      <c r="C107" s="11" t="s">
        <v>230</v>
      </c>
      <c r="D107" s="33">
        <v>14</v>
      </c>
      <c r="E107" s="34" t="s">
        <v>22</v>
      </c>
      <c r="F107" s="34" t="s">
        <v>204</v>
      </c>
      <c r="G107" s="19" t="s">
        <v>231</v>
      </c>
      <c r="H107" t="s">
        <v>412</v>
      </c>
      <c r="I107" s="45" t="s">
        <v>585</v>
      </c>
      <c r="J107" s="53" t="s">
        <v>730</v>
      </c>
      <c r="K107" t="s">
        <v>724</v>
      </c>
    </row>
    <row r="108" spans="1:11" x14ac:dyDescent="0.25">
      <c r="A108" s="1">
        <v>107</v>
      </c>
      <c r="B108" s="10">
        <v>10997</v>
      </c>
      <c r="C108" s="11" t="s">
        <v>232</v>
      </c>
      <c r="D108" s="33">
        <v>15</v>
      </c>
      <c r="E108" s="34" t="s">
        <v>22</v>
      </c>
      <c r="F108" s="34" t="s">
        <v>204</v>
      </c>
      <c r="G108" s="14" t="s">
        <v>233</v>
      </c>
      <c r="H108" t="s">
        <v>586</v>
      </c>
      <c r="I108" s="45" t="s">
        <v>587</v>
      </c>
      <c r="J108" s="53" t="s">
        <v>730</v>
      </c>
      <c r="K108" t="s">
        <v>724</v>
      </c>
    </row>
    <row r="109" spans="1:11" x14ac:dyDescent="0.25">
      <c r="A109" s="1">
        <v>108</v>
      </c>
      <c r="B109" s="10">
        <v>10876</v>
      </c>
      <c r="C109" s="11" t="s">
        <v>234</v>
      </c>
      <c r="D109" s="33">
        <v>16</v>
      </c>
      <c r="E109" s="34" t="s">
        <v>22</v>
      </c>
      <c r="F109" s="34" t="s">
        <v>204</v>
      </c>
      <c r="G109" s="14" t="s">
        <v>235</v>
      </c>
      <c r="H109" t="s">
        <v>588</v>
      </c>
      <c r="I109" s="45" t="s">
        <v>589</v>
      </c>
      <c r="J109" s="53" t="s">
        <v>730</v>
      </c>
      <c r="K109" t="s">
        <v>724</v>
      </c>
    </row>
    <row r="110" spans="1:11" x14ac:dyDescent="0.25">
      <c r="A110" s="1">
        <v>109</v>
      </c>
      <c r="B110" s="10">
        <v>10971</v>
      </c>
      <c r="C110" s="11" t="s">
        <v>236</v>
      </c>
      <c r="D110" s="33">
        <v>17</v>
      </c>
      <c r="E110" s="34" t="s">
        <v>22</v>
      </c>
      <c r="F110" s="34" t="s">
        <v>204</v>
      </c>
      <c r="G110" s="14" t="s">
        <v>237</v>
      </c>
      <c r="H110" t="s">
        <v>590</v>
      </c>
      <c r="I110" s="45" t="s">
        <v>591</v>
      </c>
      <c r="J110" s="53" t="s">
        <v>730</v>
      </c>
      <c r="K110" t="s">
        <v>724</v>
      </c>
    </row>
    <row r="111" spans="1:11" x14ac:dyDescent="0.25">
      <c r="A111" s="1">
        <v>110</v>
      </c>
      <c r="B111" s="10">
        <v>10998</v>
      </c>
      <c r="C111" s="15" t="s">
        <v>238</v>
      </c>
      <c r="D111" s="33">
        <v>18</v>
      </c>
      <c r="E111" s="34" t="s">
        <v>22</v>
      </c>
      <c r="F111" s="34" t="s">
        <v>204</v>
      </c>
      <c r="G111" s="14" t="s">
        <v>239</v>
      </c>
      <c r="H111" t="s">
        <v>592</v>
      </c>
      <c r="I111" s="45" t="s">
        <v>593</v>
      </c>
      <c r="J111" s="53" t="s">
        <v>730</v>
      </c>
      <c r="K111" t="s">
        <v>724</v>
      </c>
    </row>
    <row r="112" spans="1:11" x14ac:dyDescent="0.25">
      <c r="A112" s="1">
        <v>111</v>
      </c>
      <c r="B112" s="10">
        <v>10937</v>
      </c>
      <c r="C112" s="11" t="s">
        <v>240</v>
      </c>
      <c r="D112" s="33">
        <v>19</v>
      </c>
      <c r="E112" s="34" t="s">
        <v>16</v>
      </c>
      <c r="F112" s="34" t="s">
        <v>204</v>
      </c>
      <c r="G112" s="14" t="s">
        <v>241</v>
      </c>
      <c r="H112" t="s">
        <v>594</v>
      </c>
      <c r="I112" s="45" t="s">
        <v>595</v>
      </c>
      <c r="J112" s="53" t="s">
        <v>730</v>
      </c>
      <c r="K112" t="s">
        <v>724</v>
      </c>
    </row>
    <row r="113" spans="1:11" x14ac:dyDescent="0.25">
      <c r="A113" s="1">
        <v>112</v>
      </c>
      <c r="B113" s="10">
        <v>10911</v>
      </c>
      <c r="C113" s="11" t="s">
        <v>242</v>
      </c>
      <c r="D113" s="33">
        <v>20</v>
      </c>
      <c r="E113" s="34" t="s">
        <v>16</v>
      </c>
      <c r="F113" s="34" t="s">
        <v>204</v>
      </c>
      <c r="G113" s="14" t="s">
        <v>243</v>
      </c>
      <c r="H113" t="s">
        <v>596</v>
      </c>
      <c r="I113" s="45" t="s">
        <v>597</v>
      </c>
      <c r="J113" s="53" t="s">
        <v>730</v>
      </c>
      <c r="K113" t="s">
        <v>724</v>
      </c>
    </row>
    <row r="114" spans="1:11" x14ac:dyDescent="0.25">
      <c r="A114" s="1">
        <v>113</v>
      </c>
      <c r="B114" s="10">
        <v>10943</v>
      </c>
      <c r="C114" s="11" t="s">
        <v>244</v>
      </c>
      <c r="D114" s="33">
        <v>21</v>
      </c>
      <c r="E114" s="34" t="s">
        <v>16</v>
      </c>
      <c r="F114" s="34" t="s">
        <v>204</v>
      </c>
      <c r="G114" s="14" t="s">
        <v>245</v>
      </c>
      <c r="H114" t="s">
        <v>598</v>
      </c>
      <c r="I114" s="45" t="s">
        <v>599</v>
      </c>
      <c r="J114" s="53" t="s">
        <v>730</v>
      </c>
      <c r="K114" t="s">
        <v>724</v>
      </c>
    </row>
    <row r="115" spans="1:11" x14ac:dyDescent="0.25">
      <c r="A115" s="1">
        <v>114</v>
      </c>
      <c r="B115" s="10">
        <v>10881</v>
      </c>
      <c r="C115" s="15" t="s">
        <v>246</v>
      </c>
      <c r="D115" s="33">
        <v>22</v>
      </c>
      <c r="E115" s="34" t="s">
        <v>16</v>
      </c>
      <c r="F115" s="34" t="s">
        <v>204</v>
      </c>
      <c r="G115" s="14" t="s">
        <v>247</v>
      </c>
      <c r="H115" t="s">
        <v>600</v>
      </c>
      <c r="I115" s="45" t="s">
        <v>601</v>
      </c>
      <c r="J115" s="53" t="s">
        <v>730</v>
      </c>
      <c r="K115" t="s">
        <v>724</v>
      </c>
    </row>
    <row r="116" spans="1:11" x14ac:dyDescent="0.25">
      <c r="A116" s="1">
        <v>115</v>
      </c>
      <c r="B116" s="10">
        <v>10882</v>
      </c>
      <c r="C116" s="11" t="s">
        <v>248</v>
      </c>
      <c r="D116" s="33">
        <v>23</v>
      </c>
      <c r="E116" s="34" t="s">
        <v>22</v>
      </c>
      <c r="F116" s="34" t="s">
        <v>204</v>
      </c>
      <c r="G116" s="14" t="s">
        <v>249</v>
      </c>
      <c r="H116" t="s">
        <v>602</v>
      </c>
      <c r="I116" s="45" t="s">
        <v>603</v>
      </c>
      <c r="J116" s="53" t="s">
        <v>730</v>
      </c>
      <c r="K116" t="s">
        <v>724</v>
      </c>
    </row>
    <row r="117" spans="1:11" x14ac:dyDescent="0.25">
      <c r="A117" s="1">
        <v>116</v>
      </c>
      <c r="B117" s="10">
        <v>11005</v>
      </c>
      <c r="C117" s="11" t="s">
        <v>250</v>
      </c>
      <c r="D117" s="33">
        <v>24</v>
      </c>
      <c r="E117" s="34" t="s">
        <v>16</v>
      </c>
      <c r="F117" s="34" t="s">
        <v>204</v>
      </c>
      <c r="G117" s="19" t="s">
        <v>251</v>
      </c>
      <c r="H117" t="s">
        <v>604</v>
      </c>
      <c r="I117" s="45" t="s">
        <v>605</v>
      </c>
      <c r="J117" s="53" t="s">
        <v>730</v>
      </c>
      <c r="K117" t="s">
        <v>724</v>
      </c>
    </row>
    <row r="118" spans="1:11" x14ac:dyDescent="0.25">
      <c r="A118" s="1">
        <v>117</v>
      </c>
      <c r="B118" s="10">
        <v>11006</v>
      </c>
      <c r="C118" s="11" t="s">
        <v>252</v>
      </c>
      <c r="D118" s="33">
        <v>25</v>
      </c>
      <c r="E118" s="34" t="s">
        <v>22</v>
      </c>
      <c r="F118" s="34" t="s">
        <v>204</v>
      </c>
      <c r="G118" s="14" t="s">
        <v>253</v>
      </c>
      <c r="H118" t="s">
        <v>606</v>
      </c>
      <c r="I118" s="45" t="s">
        <v>607</v>
      </c>
      <c r="J118" s="53" t="s">
        <v>730</v>
      </c>
      <c r="K118" t="s">
        <v>724</v>
      </c>
    </row>
    <row r="119" spans="1:11" x14ac:dyDescent="0.25">
      <c r="A119" s="1">
        <v>118</v>
      </c>
      <c r="B119" s="10">
        <v>10883</v>
      </c>
      <c r="C119" s="11" t="s">
        <v>254</v>
      </c>
      <c r="D119" s="33">
        <v>26</v>
      </c>
      <c r="E119" s="34" t="s">
        <v>22</v>
      </c>
      <c r="F119" s="34" t="s">
        <v>204</v>
      </c>
      <c r="G119" s="14" t="s">
        <v>255</v>
      </c>
      <c r="H119" t="s">
        <v>608</v>
      </c>
      <c r="I119" s="45" t="s">
        <v>609</v>
      </c>
      <c r="J119" s="53" t="s">
        <v>730</v>
      </c>
      <c r="K119" t="s">
        <v>724</v>
      </c>
    </row>
    <row r="120" spans="1:11" x14ac:dyDescent="0.25">
      <c r="A120" s="1">
        <v>119</v>
      </c>
      <c r="B120" s="10">
        <v>11040</v>
      </c>
      <c r="C120" s="11" t="s">
        <v>256</v>
      </c>
      <c r="D120" s="33">
        <v>27</v>
      </c>
      <c r="E120" s="34" t="s">
        <v>16</v>
      </c>
      <c r="F120" s="34" t="s">
        <v>204</v>
      </c>
      <c r="G120" s="14" t="s">
        <v>257</v>
      </c>
      <c r="H120" t="s">
        <v>610</v>
      </c>
      <c r="I120" s="45" t="s">
        <v>611</v>
      </c>
      <c r="J120" s="53" t="s">
        <v>730</v>
      </c>
      <c r="K120" t="s">
        <v>724</v>
      </c>
    </row>
    <row r="121" spans="1:11" x14ac:dyDescent="0.25">
      <c r="A121" s="1">
        <v>120</v>
      </c>
      <c r="B121" s="10">
        <v>10886</v>
      </c>
      <c r="C121" s="11" t="s">
        <v>258</v>
      </c>
      <c r="D121" s="33">
        <v>28</v>
      </c>
      <c r="E121" s="34" t="s">
        <v>16</v>
      </c>
      <c r="F121" s="34" t="s">
        <v>204</v>
      </c>
      <c r="G121" s="14" t="s">
        <v>259</v>
      </c>
      <c r="H121" t="s">
        <v>433</v>
      </c>
      <c r="I121" s="45" t="s">
        <v>612</v>
      </c>
      <c r="J121" s="53" t="s">
        <v>730</v>
      </c>
      <c r="K121" t="s">
        <v>724</v>
      </c>
    </row>
    <row r="122" spans="1:11" x14ac:dyDescent="0.25">
      <c r="A122" s="1">
        <v>121</v>
      </c>
      <c r="B122" s="10">
        <v>11012</v>
      </c>
      <c r="C122" s="11" t="s">
        <v>260</v>
      </c>
      <c r="D122" s="33">
        <v>29</v>
      </c>
      <c r="E122" s="34" t="s">
        <v>22</v>
      </c>
      <c r="F122" s="34" t="s">
        <v>204</v>
      </c>
      <c r="G122" s="14" t="s">
        <v>261</v>
      </c>
      <c r="H122" t="s">
        <v>613</v>
      </c>
      <c r="I122" s="45" t="s">
        <v>614</v>
      </c>
      <c r="J122" s="53" t="s">
        <v>730</v>
      </c>
      <c r="K122" t="s">
        <v>724</v>
      </c>
    </row>
    <row r="123" spans="1:11" x14ac:dyDescent="0.25">
      <c r="A123" s="1">
        <v>122</v>
      </c>
      <c r="B123" s="10">
        <v>11016</v>
      </c>
      <c r="C123" s="20" t="s">
        <v>262</v>
      </c>
      <c r="D123" s="37">
        <v>1</v>
      </c>
      <c r="E123" s="38" t="s">
        <v>22</v>
      </c>
      <c r="F123" s="38" t="s">
        <v>263</v>
      </c>
      <c r="G123" s="14" t="s">
        <v>264</v>
      </c>
      <c r="H123" t="s">
        <v>615</v>
      </c>
      <c r="I123" s="45" t="s">
        <v>616</v>
      </c>
      <c r="J123" s="53" t="s">
        <v>730</v>
      </c>
      <c r="K123" t="s">
        <v>724</v>
      </c>
    </row>
    <row r="124" spans="1:11" x14ac:dyDescent="0.25">
      <c r="A124" s="1">
        <v>123</v>
      </c>
      <c r="B124" s="10">
        <v>11018</v>
      </c>
      <c r="C124" s="11" t="s">
        <v>265</v>
      </c>
      <c r="D124" s="37">
        <v>2</v>
      </c>
      <c r="E124" s="38" t="s">
        <v>16</v>
      </c>
      <c r="F124" s="38" t="s">
        <v>263</v>
      </c>
      <c r="G124" s="14" t="s">
        <v>266</v>
      </c>
      <c r="H124" t="s">
        <v>617</v>
      </c>
      <c r="I124" s="45" t="s">
        <v>618</v>
      </c>
      <c r="J124" s="53" t="s">
        <v>730</v>
      </c>
      <c r="K124" t="s">
        <v>724</v>
      </c>
    </row>
    <row r="125" spans="1:11" x14ac:dyDescent="0.25">
      <c r="A125" s="1">
        <v>124</v>
      </c>
      <c r="B125" s="10">
        <v>10956</v>
      </c>
      <c r="C125" s="11" t="s">
        <v>267</v>
      </c>
      <c r="D125" s="37">
        <v>3</v>
      </c>
      <c r="E125" s="38" t="s">
        <v>16</v>
      </c>
      <c r="F125" s="38" t="s">
        <v>263</v>
      </c>
      <c r="G125" s="14" t="s">
        <v>268</v>
      </c>
      <c r="H125" t="s">
        <v>619</v>
      </c>
      <c r="I125" s="45" t="s">
        <v>620</v>
      </c>
      <c r="J125" s="53" t="s">
        <v>730</v>
      </c>
      <c r="K125" t="s">
        <v>724</v>
      </c>
    </row>
    <row r="126" spans="1:11" x14ac:dyDescent="0.25">
      <c r="A126" s="1">
        <v>125</v>
      </c>
      <c r="B126" s="10">
        <v>11020</v>
      </c>
      <c r="C126" s="11" t="s">
        <v>269</v>
      </c>
      <c r="D126" s="37">
        <v>4</v>
      </c>
      <c r="E126" s="38" t="s">
        <v>22</v>
      </c>
      <c r="F126" s="38" t="s">
        <v>263</v>
      </c>
      <c r="G126" s="19" t="s">
        <v>270</v>
      </c>
      <c r="H126" t="s">
        <v>621</v>
      </c>
      <c r="I126" s="45" t="s">
        <v>622</v>
      </c>
      <c r="J126" s="53" t="s">
        <v>730</v>
      </c>
      <c r="K126" t="s">
        <v>724</v>
      </c>
    </row>
    <row r="127" spans="1:11" x14ac:dyDescent="0.25">
      <c r="A127" s="1">
        <v>126</v>
      </c>
      <c r="B127" s="10">
        <v>11045</v>
      </c>
      <c r="C127" s="11" t="s">
        <v>271</v>
      </c>
      <c r="D127" s="37">
        <v>5</v>
      </c>
      <c r="E127" s="38" t="s">
        <v>16</v>
      </c>
      <c r="F127" s="38" t="s">
        <v>263</v>
      </c>
      <c r="G127" s="14" t="s">
        <v>272</v>
      </c>
      <c r="H127" t="s">
        <v>623</v>
      </c>
      <c r="I127" s="45" t="s">
        <v>624</v>
      </c>
      <c r="J127" s="53" t="s">
        <v>730</v>
      </c>
      <c r="K127" t="s">
        <v>724</v>
      </c>
    </row>
    <row r="128" spans="1:11" x14ac:dyDescent="0.25">
      <c r="A128" s="1">
        <v>127</v>
      </c>
      <c r="B128" s="10">
        <v>10987</v>
      </c>
      <c r="C128" s="11" t="s">
        <v>273</v>
      </c>
      <c r="D128" s="37">
        <v>6</v>
      </c>
      <c r="E128" s="38" t="s">
        <v>16</v>
      </c>
      <c r="F128" s="38" t="s">
        <v>263</v>
      </c>
      <c r="G128" s="14" t="s">
        <v>274</v>
      </c>
      <c r="H128" t="s">
        <v>625</v>
      </c>
      <c r="I128" s="45" t="s">
        <v>626</v>
      </c>
      <c r="J128" s="53" t="s">
        <v>730</v>
      </c>
      <c r="K128" t="s">
        <v>724</v>
      </c>
    </row>
    <row r="129" spans="1:11" x14ac:dyDescent="0.25">
      <c r="A129" s="1">
        <v>128</v>
      </c>
      <c r="B129" s="10">
        <v>10894</v>
      </c>
      <c r="C129" s="11" t="s">
        <v>275</v>
      </c>
      <c r="D129" s="37">
        <v>7</v>
      </c>
      <c r="E129" s="38" t="s">
        <v>22</v>
      </c>
      <c r="F129" s="38" t="s">
        <v>263</v>
      </c>
      <c r="G129" s="19" t="s">
        <v>276</v>
      </c>
      <c r="H129" t="s">
        <v>627</v>
      </c>
      <c r="I129" s="45" t="s">
        <v>628</v>
      </c>
      <c r="J129" s="53" t="s">
        <v>730</v>
      </c>
      <c r="K129" t="s">
        <v>724</v>
      </c>
    </row>
    <row r="130" spans="1:11" x14ac:dyDescent="0.25">
      <c r="A130" s="1">
        <v>129</v>
      </c>
      <c r="B130" s="10">
        <v>10896</v>
      </c>
      <c r="C130" s="11" t="s">
        <v>277</v>
      </c>
      <c r="D130" s="37">
        <v>8</v>
      </c>
      <c r="E130" s="38" t="s">
        <v>22</v>
      </c>
      <c r="F130" s="38" t="s">
        <v>263</v>
      </c>
      <c r="G130" s="19" t="s">
        <v>278</v>
      </c>
      <c r="H130" t="s">
        <v>629</v>
      </c>
      <c r="I130" s="45" t="s">
        <v>630</v>
      </c>
      <c r="J130" s="53" t="s">
        <v>730</v>
      </c>
      <c r="K130" t="s">
        <v>724</v>
      </c>
    </row>
    <row r="131" spans="1:11" x14ac:dyDescent="0.25">
      <c r="A131" s="1">
        <v>130</v>
      </c>
      <c r="B131" s="24">
        <v>11286</v>
      </c>
      <c r="C131" s="29" t="s">
        <v>279</v>
      </c>
      <c r="D131" s="39">
        <v>9</v>
      </c>
      <c r="E131" s="40" t="s">
        <v>16</v>
      </c>
      <c r="F131" s="38" t="s">
        <v>263</v>
      </c>
      <c r="G131" s="14" t="s">
        <v>280</v>
      </c>
      <c r="H131" t="s">
        <v>631</v>
      </c>
      <c r="I131" s="45" t="s">
        <v>632</v>
      </c>
      <c r="J131" s="53" t="s">
        <v>730</v>
      </c>
      <c r="K131" t="s">
        <v>724</v>
      </c>
    </row>
    <row r="132" spans="1:11" x14ac:dyDescent="0.25">
      <c r="A132" s="1">
        <v>131</v>
      </c>
      <c r="B132" s="10">
        <v>10866</v>
      </c>
      <c r="C132" s="11" t="s">
        <v>281</v>
      </c>
      <c r="D132" s="37">
        <v>10</v>
      </c>
      <c r="E132" s="38" t="s">
        <v>16</v>
      </c>
      <c r="F132" s="38" t="s">
        <v>263</v>
      </c>
      <c r="G132" s="14" t="s">
        <v>282</v>
      </c>
      <c r="H132" t="s">
        <v>633</v>
      </c>
      <c r="I132" s="45" t="s">
        <v>634</v>
      </c>
      <c r="J132" s="53" t="s">
        <v>730</v>
      </c>
      <c r="K132" t="s">
        <v>724</v>
      </c>
    </row>
    <row r="133" spans="1:11" x14ac:dyDescent="0.25">
      <c r="A133" s="1">
        <v>132</v>
      </c>
      <c r="B133" s="10">
        <v>11022</v>
      </c>
      <c r="C133" s="11" t="s">
        <v>283</v>
      </c>
      <c r="D133" s="37">
        <v>11</v>
      </c>
      <c r="E133" s="38" t="s">
        <v>22</v>
      </c>
      <c r="F133" s="38" t="s">
        <v>263</v>
      </c>
      <c r="G133" s="14" t="s">
        <v>284</v>
      </c>
      <c r="H133" t="s">
        <v>635</v>
      </c>
      <c r="I133" s="45" t="s">
        <v>636</v>
      </c>
      <c r="J133" s="53" t="s">
        <v>730</v>
      </c>
      <c r="K133" t="s">
        <v>724</v>
      </c>
    </row>
    <row r="134" spans="1:11" x14ac:dyDescent="0.25">
      <c r="A134" s="1">
        <v>133</v>
      </c>
      <c r="B134" s="10">
        <v>10925</v>
      </c>
      <c r="C134" s="11" t="s">
        <v>285</v>
      </c>
      <c r="D134" s="37">
        <v>12</v>
      </c>
      <c r="E134" s="38" t="s">
        <v>22</v>
      </c>
      <c r="F134" s="38" t="s">
        <v>263</v>
      </c>
      <c r="G134" s="19" t="s">
        <v>286</v>
      </c>
      <c r="H134" t="s">
        <v>510</v>
      </c>
      <c r="I134" s="45" t="s">
        <v>637</v>
      </c>
      <c r="J134" s="53" t="s">
        <v>730</v>
      </c>
      <c r="K134" t="s">
        <v>724</v>
      </c>
    </row>
    <row r="135" spans="1:11" x14ac:dyDescent="0.25">
      <c r="A135" s="1">
        <v>134</v>
      </c>
      <c r="B135" s="10">
        <v>10963</v>
      </c>
      <c r="C135" s="11" t="s">
        <v>287</v>
      </c>
      <c r="D135" s="37">
        <v>13</v>
      </c>
      <c r="E135" s="38" t="s">
        <v>16</v>
      </c>
      <c r="F135" s="38" t="s">
        <v>263</v>
      </c>
      <c r="G135" s="14" t="s">
        <v>288</v>
      </c>
      <c r="H135" t="s">
        <v>638</v>
      </c>
      <c r="I135" s="45" t="s">
        <v>639</v>
      </c>
      <c r="J135" s="53" t="s">
        <v>730</v>
      </c>
      <c r="K135" t="s">
        <v>724</v>
      </c>
    </row>
    <row r="136" spans="1:11" x14ac:dyDescent="0.25">
      <c r="A136" s="1">
        <v>135</v>
      </c>
      <c r="B136" s="10">
        <v>11023</v>
      </c>
      <c r="C136" s="11" t="s">
        <v>289</v>
      </c>
      <c r="D136" s="37">
        <v>14</v>
      </c>
      <c r="E136" s="38" t="s">
        <v>16</v>
      </c>
      <c r="F136" s="38" t="s">
        <v>263</v>
      </c>
      <c r="G136" s="14" t="s">
        <v>290</v>
      </c>
      <c r="H136" t="s">
        <v>640</v>
      </c>
      <c r="I136" s="45" t="s">
        <v>641</v>
      </c>
      <c r="J136" s="53" t="s">
        <v>730</v>
      </c>
      <c r="K136" t="s">
        <v>724</v>
      </c>
    </row>
    <row r="137" spans="1:11" x14ac:dyDescent="0.25">
      <c r="A137" s="1">
        <v>136</v>
      </c>
      <c r="B137" s="10">
        <v>10873</v>
      </c>
      <c r="C137" s="11" t="s">
        <v>291</v>
      </c>
      <c r="D137" s="37">
        <v>15</v>
      </c>
      <c r="E137" s="38" t="s">
        <v>22</v>
      </c>
      <c r="F137" s="38" t="s">
        <v>263</v>
      </c>
      <c r="G137" s="14" t="s">
        <v>292</v>
      </c>
      <c r="H137" t="s">
        <v>642</v>
      </c>
      <c r="I137" s="45" t="s">
        <v>643</v>
      </c>
      <c r="J137" s="53" t="s">
        <v>730</v>
      </c>
      <c r="K137" t="s">
        <v>724</v>
      </c>
    </row>
    <row r="138" spans="1:11" x14ac:dyDescent="0.25">
      <c r="A138" s="1">
        <v>137</v>
      </c>
      <c r="B138" s="10">
        <v>10969</v>
      </c>
      <c r="C138" s="11" t="s">
        <v>293</v>
      </c>
      <c r="D138" s="37">
        <v>16</v>
      </c>
      <c r="E138" s="38" t="s">
        <v>22</v>
      </c>
      <c r="F138" s="38" t="s">
        <v>263</v>
      </c>
      <c r="G138" s="19" t="s">
        <v>294</v>
      </c>
      <c r="H138" t="s">
        <v>644</v>
      </c>
      <c r="I138" s="45" t="s">
        <v>645</v>
      </c>
      <c r="J138" s="53" t="s">
        <v>730</v>
      </c>
      <c r="K138" t="s">
        <v>724</v>
      </c>
    </row>
    <row r="139" spans="1:11" x14ac:dyDescent="0.25">
      <c r="A139" s="1">
        <v>138</v>
      </c>
      <c r="B139" s="10">
        <v>10909</v>
      </c>
      <c r="C139" s="11" t="s">
        <v>295</v>
      </c>
      <c r="D139" s="37">
        <v>17</v>
      </c>
      <c r="E139" s="38" t="s">
        <v>22</v>
      </c>
      <c r="F139" s="38" t="s">
        <v>263</v>
      </c>
      <c r="G139" s="14" t="s">
        <v>296</v>
      </c>
      <c r="H139" t="s">
        <v>646</v>
      </c>
      <c r="I139" s="45" t="s">
        <v>647</v>
      </c>
      <c r="J139" s="53" t="s">
        <v>730</v>
      </c>
      <c r="K139" t="s">
        <v>724</v>
      </c>
    </row>
    <row r="140" spans="1:11" x14ac:dyDescent="0.25">
      <c r="A140" s="1">
        <v>139</v>
      </c>
      <c r="B140" s="10">
        <v>10938</v>
      </c>
      <c r="C140" s="15" t="s">
        <v>297</v>
      </c>
      <c r="D140" s="37">
        <v>18</v>
      </c>
      <c r="E140" s="38" t="s">
        <v>16</v>
      </c>
      <c r="F140" s="38" t="s">
        <v>263</v>
      </c>
      <c r="G140" s="14" t="s">
        <v>298</v>
      </c>
      <c r="H140" t="s">
        <v>648</v>
      </c>
      <c r="I140" s="45" t="s">
        <v>649</v>
      </c>
      <c r="J140" s="53" t="s">
        <v>730</v>
      </c>
      <c r="K140" t="s">
        <v>724</v>
      </c>
    </row>
    <row r="141" spans="1:11" x14ac:dyDescent="0.25">
      <c r="A141" s="1">
        <v>140</v>
      </c>
      <c r="B141" s="10">
        <v>10939</v>
      </c>
      <c r="C141" s="11" t="s">
        <v>299</v>
      </c>
      <c r="D141" s="37">
        <v>19</v>
      </c>
      <c r="E141" s="38" t="s">
        <v>16</v>
      </c>
      <c r="F141" s="38" t="s">
        <v>263</v>
      </c>
      <c r="G141" s="14" t="s">
        <v>300</v>
      </c>
      <c r="H141" t="s">
        <v>527</v>
      </c>
      <c r="I141" s="45" t="s">
        <v>650</v>
      </c>
      <c r="J141" s="53" t="s">
        <v>730</v>
      </c>
      <c r="K141" t="s">
        <v>724</v>
      </c>
    </row>
    <row r="142" spans="1:11" x14ac:dyDescent="0.25">
      <c r="A142" s="1">
        <v>141</v>
      </c>
      <c r="B142" s="10">
        <v>11031</v>
      </c>
      <c r="C142" s="11" t="s">
        <v>301</v>
      </c>
      <c r="D142" s="37">
        <v>20</v>
      </c>
      <c r="E142" s="38" t="s">
        <v>22</v>
      </c>
      <c r="F142" s="38" t="s">
        <v>263</v>
      </c>
      <c r="G142" s="14" t="s">
        <v>302</v>
      </c>
      <c r="H142" t="s">
        <v>651</v>
      </c>
      <c r="I142" s="45" t="s">
        <v>652</v>
      </c>
      <c r="J142" s="53" t="s">
        <v>730</v>
      </c>
      <c r="K142" t="s">
        <v>724</v>
      </c>
    </row>
    <row r="143" spans="1:11" x14ac:dyDescent="0.25">
      <c r="A143" s="1">
        <v>142</v>
      </c>
      <c r="B143" s="10">
        <v>10880</v>
      </c>
      <c r="C143" s="11" t="s">
        <v>303</v>
      </c>
      <c r="D143" s="37">
        <v>21</v>
      </c>
      <c r="E143" s="38" t="s">
        <v>16</v>
      </c>
      <c r="F143" s="38" t="s">
        <v>263</v>
      </c>
      <c r="G143" s="14" t="s">
        <v>304</v>
      </c>
      <c r="H143" t="s">
        <v>476</v>
      </c>
      <c r="I143" s="45" t="s">
        <v>653</v>
      </c>
      <c r="J143" s="53" t="s">
        <v>730</v>
      </c>
      <c r="K143" t="s">
        <v>724</v>
      </c>
    </row>
    <row r="144" spans="1:11" x14ac:dyDescent="0.25">
      <c r="A144" s="1">
        <v>143</v>
      </c>
      <c r="B144" s="24">
        <v>11284</v>
      </c>
      <c r="C144" s="25" t="s">
        <v>305</v>
      </c>
      <c r="D144" s="39">
        <v>22</v>
      </c>
      <c r="E144" s="40" t="s">
        <v>22</v>
      </c>
      <c r="F144" s="38" t="s">
        <v>263</v>
      </c>
      <c r="G144" s="19" t="s">
        <v>306</v>
      </c>
      <c r="H144" t="s">
        <v>654</v>
      </c>
      <c r="I144" s="45" t="s">
        <v>655</v>
      </c>
      <c r="J144" s="53" t="s">
        <v>730</v>
      </c>
      <c r="K144" t="s">
        <v>724</v>
      </c>
    </row>
    <row r="145" spans="1:11" x14ac:dyDescent="0.25">
      <c r="A145" s="1">
        <v>144</v>
      </c>
      <c r="B145" s="10">
        <v>11000</v>
      </c>
      <c r="C145" s="11" t="s">
        <v>307</v>
      </c>
      <c r="D145" s="37">
        <v>23</v>
      </c>
      <c r="E145" s="38" t="s">
        <v>22</v>
      </c>
      <c r="F145" s="38" t="s">
        <v>263</v>
      </c>
      <c r="G145" s="14" t="s">
        <v>308</v>
      </c>
      <c r="H145" t="s">
        <v>656</v>
      </c>
      <c r="I145" s="45" t="s">
        <v>657</v>
      </c>
      <c r="J145" s="53" t="s">
        <v>730</v>
      </c>
      <c r="K145" t="s">
        <v>724</v>
      </c>
    </row>
    <row r="146" spans="1:11" x14ac:dyDescent="0.25">
      <c r="A146" s="1">
        <v>145</v>
      </c>
      <c r="B146" s="10">
        <v>11002</v>
      </c>
      <c r="C146" s="11" t="s">
        <v>309</v>
      </c>
      <c r="D146" s="37">
        <v>24</v>
      </c>
      <c r="E146" s="38" t="s">
        <v>16</v>
      </c>
      <c r="F146" s="38" t="s">
        <v>263</v>
      </c>
      <c r="G146" s="14" t="s">
        <v>310</v>
      </c>
      <c r="H146" t="s">
        <v>658</v>
      </c>
      <c r="I146" s="45" t="s">
        <v>659</v>
      </c>
      <c r="J146" s="53" t="s">
        <v>730</v>
      </c>
      <c r="K146" t="s">
        <v>724</v>
      </c>
    </row>
    <row r="147" spans="1:11" x14ac:dyDescent="0.25">
      <c r="A147" s="1">
        <v>146</v>
      </c>
      <c r="B147" s="10">
        <v>11004</v>
      </c>
      <c r="C147" s="11" t="s">
        <v>311</v>
      </c>
      <c r="D147" s="37">
        <v>25</v>
      </c>
      <c r="E147" s="38" t="s">
        <v>22</v>
      </c>
      <c r="F147" s="38" t="s">
        <v>263</v>
      </c>
      <c r="G147" s="14" t="s">
        <v>312</v>
      </c>
      <c r="H147" t="s">
        <v>660</v>
      </c>
      <c r="I147" s="45" t="s">
        <v>661</v>
      </c>
      <c r="J147" s="53" t="s">
        <v>730</v>
      </c>
      <c r="K147" t="s">
        <v>724</v>
      </c>
    </row>
    <row r="148" spans="1:11" x14ac:dyDescent="0.25">
      <c r="A148" s="1">
        <v>147</v>
      </c>
      <c r="B148" s="10">
        <v>10884</v>
      </c>
      <c r="C148" s="11" t="s">
        <v>313</v>
      </c>
      <c r="D148" s="37">
        <v>26</v>
      </c>
      <c r="E148" s="38" t="s">
        <v>16</v>
      </c>
      <c r="F148" s="38" t="s">
        <v>263</v>
      </c>
      <c r="G148" s="14" t="s">
        <v>314</v>
      </c>
      <c r="H148" t="s">
        <v>662</v>
      </c>
      <c r="I148" s="45" t="s">
        <v>663</v>
      </c>
      <c r="J148" s="53" t="s">
        <v>730</v>
      </c>
      <c r="K148" t="s">
        <v>724</v>
      </c>
    </row>
    <row r="149" spans="1:11" x14ac:dyDescent="0.25">
      <c r="A149" s="1">
        <v>148</v>
      </c>
      <c r="B149" s="10">
        <v>11038</v>
      </c>
      <c r="C149" s="11" t="s">
        <v>315</v>
      </c>
      <c r="D149" s="37">
        <v>27</v>
      </c>
      <c r="E149" s="38" t="s">
        <v>16</v>
      </c>
      <c r="F149" s="38" t="s">
        <v>263</v>
      </c>
      <c r="G149" s="14" t="s">
        <v>316</v>
      </c>
      <c r="H149" t="s">
        <v>664</v>
      </c>
      <c r="I149" s="45" t="s">
        <v>665</v>
      </c>
      <c r="J149" s="53" t="s">
        <v>730</v>
      </c>
      <c r="K149" t="s">
        <v>724</v>
      </c>
    </row>
    <row r="150" spans="1:11" x14ac:dyDescent="0.25">
      <c r="A150" s="1">
        <v>149</v>
      </c>
      <c r="B150" s="10">
        <v>11009</v>
      </c>
      <c r="C150" s="11" t="s">
        <v>317</v>
      </c>
      <c r="D150" s="37">
        <v>28</v>
      </c>
      <c r="E150" s="38" t="s">
        <v>22</v>
      </c>
      <c r="F150" s="38" t="s">
        <v>263</v>
      </c>
      <c r="G150" s="14" t="s">
        <v>318</v>
      </c>
      <c r="H150" t="s">
        <v>666</v>
      </c>
      <c r="I150" s="45" t="s">
        <v>667</v>
      </c>
      <c r="J150" s="53" t="s">
        <v>730</v>
      </c>
      <c r="K150" t="s">
        <v>724</v>
      </c>
    </row>
    <row r="151" spans="1:11" x14ac:dyDescent="0.25">
      <c r="A151" s="1">
        <v>150</v>
      </c>
      <c r="B151" s="10">
        <v>10948</v>
      </c>
      <c r="C151" s="11" t="s">
        <v>319</v>
      </c>
      <c r="D151" s="37">
        <v>29</v>
      </c>
      <c r="E151" s="38" t="s">
        <v>16</v>
      </c>
      <c r="F151" s="38" t="s">
        <v>263</v>
      </c>
      <c r="G151" s="14" t="s">
        <v>320</v>
      </c>
      <c r="H151" t="s">
        <v>668</v>
      </c>
      <c r="I151" s="45" t="s">
        <v>669</v>
      </c>
      <c r="J151" s="53" t="s">
        <v>730</v>
      </c>
      <c r="K151" t="s">
        <v>724</v>
      </c>
    </row>
    <row r="152" spans="1:11" x14ac:dyDescent="0.25">
      <c r="A152" s="1">
        <v>151</v>
      </c>
      <c r="B152" s="10">
        <v>10955</v>
      </c>
      <c r="C152" s="11" t="s">
        <v>321</v>
      </c>
      <c r="D152" s="12">
        <v>1</v>
      </c>
      <c r="E152" s="13" t="s">
        <v>16</v>
      </c>
      <c r="F152" s="13" t="s">
        <v>17</v>
      </c>
      <c r="G152" s="14" t="s">
        <v>322</v>
      </c>
      <c r="H152" t="s">
        <v>670</v>
      </c>
      <c r="I152" s="45" t="s">
        <v>671</v>
      </c>
      <c r="J152" s="53" t="s">
        <v>730</v>
      </c>
      <c r="K152" t="s">
        <v>724</v>
      </c>
    </row>
    <row r="153" spans="1:11" x14ac:dyDescent="0.25">
      <c r="A153" s="1">
        <v>152</v>
      </c>
      <c r="B153" s="10">
        <v>10984</v>
      </c>
      <c r="C153" s="11" t="s">
        <v>323</v>
      </c>
      <c r="D153" s="21">
        <v>2</v>
      </c>
      <c r="E153" s="22" t="s">
        <v>22</v>
      </c>
      <c r="F153" s="22" t="s">
        <v>81</v>
      </c>
      <c r="G153" s="14" t="s">
        <v>324</v>
      </c>
      <c r="H153" t="s">
        <v>516</v>
      </c>
      <c r="I153" s="45" t="s">
        <v>672</v>
      </c>
      <c r="J153" s="53" t="s">
        <v>730</v>
      </c>
      <c r="K153" t="s">
        <v>724</v>
      </c>
    </row>
    <row r="154" spans="1:11" x14ac:dyDescent="0.25">
      <c r="A154" s="1">
        <v>153</v>
      </c>
      <c r="B154" s="10">
        <v>10985</v>
      </c>
      <c r="C154" s="11" t="s">
        <v>325</v>
      </c>
      <c r="D154" s="37">
        <v>3</v>
      </c>
      <c r="E154" s="38" t="s">
        <v>16</v>
      </c>
      <c r="F154" s="38" t="s">
        <v>263</v>
      </c>
      <c r="G154" s="14" t="s">
        <v>326</v>
      </c>
      <c r="H154" t="s">
        <v>673</v>
      </c>
      <c r="I154" s="45" t="s">
        <v>674</v>
      </c>
      <c r="J154" s="53" t="s">
        <v>730</v>
      </c>
      <c r="K154" t="s">
        <v>724</v>
      </c>
    </row>
    <row r="155" spans="1:11" x14ac:dyDescent="0.25">
      <c r="A155" s="1">
        <v>154</v>
      </c>
      <c r="B155" s="10">
        <v>10889</v>
      </c>
      <c r="C155" s="11" t="s">
        <v>327</v>
      </c>
      <c r="D155" s="12">
        <v>4</v>
      </c>
      <c r="E155" s="13" t="s">
        <v>16</v>
      </c>
      <c r="F155" s="13" t="s">
        <v>17</v>
      </c>
      <c r="G155" s="14" t="s">
        <v>328</v>
      </c>
      <c r="H155" t="s">
        <v>675</v>
      </c>
      <c r="I155" s="45" t="s">
        <v>676</v>
      </c>
      <c r="J155" s="53" t="s">
        <v>730</v>
      </c>
      <c r="K155" t="s">
        <v>724</v>
      </c>
    </row>
    <row r="156" spans="1:11" x14ac:dyDescent="0.25">
      <c r="A156" s="1">
        <v>155</v>
      </c>
      <c r="B156" s="10">
        <v>10890</v>
      </c>
      <c r="C156" s="11" t="s">
        <v>329</v>
      </c>
      <c r="D156" s="21">
        <v>5</v>
      </c>
      <c r="E156" s="22" t="s">
        <v>16</v>
      </c>
      <c r="F156" s="22" t="s">
        <v>81</v>
      </c>
      <c r="G156" s="14" t="s">
        <v>330</v>
      </c>
      <c r="H156" t="s">
        <v>677</v>
      </c>
      <c r="I156" s="45" t="s">
        <v>678</v>
      </c>
      <c r="J156" s="53" t="s">
        <v>730</v>
      </c>
      <c r="K156" t="s">
        <v>724</v>
      </c>
    </row>
    <row r="157" spans="1:11" x14ac:dyDescent="0.25">
      <c r="A157" s="1">
        <v>156</v>
      </c>
      <c r="B157" s="10">
        <v>10862</v>
      </c>
      <c r="C157" s="11" t="s">
        <v>331</v>
      </c>
      <c r="D157" s="37">
        <v>6</v>
      </c>
      <c r="E157" s="38" t="s">
        <v>22</v>
      </c>
      <c r="F157" s="38" t="s">
        <v>263</v>
      </c>
      <c r="G157" s="14" t="s">
        <v>332</v>
      </c>
      <c r="H157" t="s">
        <v>547</v>
      </c>
      <c r="I157" s="45" t="s">
        <v>679</v>
      </c>
      <c r="J157" s="53" t="s">
        <v>730</v>
      </c>
      <c r="K157" t="s">
        <v>724</v>
      </c>
    </row>
    <row r="158" spans="1:11" x14ac:dyDescent="0.25">
      <c r="A158" s="1">
        <v>157</v>
      </c>
      <c r="B158" s="10">
        <v>10897</v>
      </c>
      <c r="C158" s="11" t="s">
        <v>333</v>
      </c>
      <c r="D158" s="20">
        <v>7</v>
      </c>
      <c r="E158" s="28" t="s">
        <v>22</v>
      </c>
      <c r="F158" s="28" t="s">
        <v>143</v>
      </c>
      <c r="G158" s="14" t="s">
        <v>334</v>
      </c>
      <c r="H158" t="s">
        <v>680</v>
      </c>
      <c r="I158" s="45" t="s">
        <v>681</v>
      </c>
      <c r="J158" s="53" t="s">
        <v>730</v>
      </c>
      <c r="K158" t="s">
        <v>724</v>
      </c>
    </row>
    <row r="159" spans="1:11" x14ac:dyDescent="0.25">
      <c r="A159" s="1">
        <v>158</v>
      </c>
      <c r="B159" s="10">
        <v>10899</v>
      </c>
      <c r="C159" s="11" t="s">
        <v>335</v>
      </c>
      <c r="D159" s="12">
        <v>8</v>
      </c>
      <c r="E159" s="13" t="s">
        <v>16</v>
      </c>
      <c r="F159" s="13" t="s">
        <v>17</v>
      </c>
      <c r="G159" s="14" t="s">
        <v>336</v>
      </c>
      <c r="H159" t="s">
        <v>682</v>
      </c>
      <c r="I159" s="45" t="s">
        <v>683</v>
      </c>
      <c r="J159" s="53" t="s">
        <v>730</v>
      </c>
      <c r="K159" t="s">
        <v>724</v>
      </c>
    </row>
    <row r="160" spans="1:11" x14ac:dyDescent="0.25">
      <c r="A160" s="1">
        <v>159</v>
      </c>
      <c r="B160" s="10">
        <v>10988</v>
      </c>
      <c r="C160" s="11" t="s">
        <v>337</v>
      </c>
      <c r="D160" s="20">
        <v>9</v>
      </c>
      <c r="E160" s="28" t="s">
        <v>16</v>
      </c>
      <c r="F160" s="28" t="s">
        <v>143</v>
      </c>
      <c r="G160" s="14" t="s">
        <v>338</v>
      </c>
      <c r="H160" t="s">
        <v>684</v>
      </c>
      <c r="I160" s="45" t="s">
        <v>685</v>
      </c>
      <c r="J160" s="53" t="s">
        <v>730</v>
      </c>
      <c r="K160" t="s">
        <v>724</v>
      </c>
    </row>
    <row r="161" spans="1:11" x14ac:dyDescent="0.25">
      <c r="A161" s="1">
        <v>160</v>
      </c>
      <c r="B161" s="10">
        <v>10922</v>
      </c>
      <c r="C161" s="11" t="s">
        <v>339</v>
      </c>
      <c r="D161" s="12">
        <v>10</v>
      </c>
      <c r="E161" s="13" t="s">
        <v>16</v>
      </c>
      <c r="F161" s="13" t="s">
        <v>17</v>
      </c>
      <c r="G161" s="14" t="s">
        <v>340</v>
      </c>
      <c r="H161" t="s">
        <v>686</v>
      </c>
      <c r="I161" s="45" t="s">
        <v>687</v>
      </c>
      <c r="J161" s="53" t="s">
        <v>730</v>
      </c>
      <c r="K161" t="s">
        <v>724</v>
      </c>
    </row>
    <row r="162" spans="1:11" x14ac:dyDescent="0.25">
      <c r="A162" s="1">
        <v>161</v>
      </c>
      <c r="B162" s="10">
        <v>10990</v>
      </c>
      <c r="C162" s="11" t="s">
        <v>341</v>
      </c>
      <c r="D162" s="37">
        <v>11</v>
      </c>
      <c r="E162" s="38" t="s">
        <v>22</v>
      </c>
      <c r="F162" s="38" t="s">
        <v>263</v>
      </c>
      <c r="G162" s="14" t="s">
        <v>342</v>
      </c>
      <c r="H162" t="s">
        <v>688</v>
      </c>
      <c r="I162" s="45" t="s">
        <v>689</v>
      </c>
      <c r="J162" s="53" t="s">
        <v>730</v>
      </c>
      <c r="K162" t="s">
        <v>724</v>
      </c>
    </row>
    <row r="163" spans="1:11" x14ac:dyDescent="0.25">
      <c r="A163" s="1">
        <v>162</v>
      </c>
      <c r="B163" s="10">
        <v>11024</v>
      </c>
      <c r="C163" s="11" t="s">
        <v>343</v>
      </c>
      <c r="D163" s="33">
        <v>12</v>
      </c>
      <c r="E163" s="34" t="s">
        <v>22</v>
      </c>
      <c r="F163" s="34" t="s">
        <v>204</v>
      </c>
      <c r="G163" s="14" t="s">
        <v>344</v>
      </c>
      <c r="H163" t="s">
        <v>690</v>
      </c>
      <c r="I163" s="45" t="s">
        <v>691</v>
      </c>
      <c r="J163" s="53" t="s">
        <v>730</v>
      </c>
      <c r="K163" t="s">
        <v>724</v>
      </c>
    </row>
    <row r="164" spans="1:11" x14ac:dyDescent="0.25">
      <c r="A164" s="1">
        <v>163</v>
      </c>
      <c r="B164" s="10">
        <v>10928</v>
      </c>
      <c r="C164" s="11" t="s">
        <v>345</v>
      </c>
      <c r="D164" s="20">
        <v>13</v>
      </c>
      <c r="E164" s="28" t="s">
        <v>16</v>
      </c>
      <c r="F164" s="28" t="s">
        <v>143</v>
      </c>
      <c r="G164" s="14" t="s">
        <v>346</v>
      </c>
      <c r="H164" t="s">
        <v>504</v>
      </c>
      <c r="I164" s="45" t="s">
        <v>692</v>
      </c>
      <c r="J164" s="53" t="s">
        <v>730</v>
      </c>
      <c r="K164" t="s">
        <v>724</v>
      </c>
    </row>
    <row r="165" spans="1:11" x14ac:dyDescent="0.25">
      <c r="A165" s="1">
        <v>164</v>
      </c>
      <c r="B165" s="10">
        <v>10907</v>
      </c>
      <c r="C165" s="11" t="s">
        <v>347</v>
      </c>
      <c r="D165" s="33">
        <v>14</v>
      </c>
      <c r="E165" s="34" t="s">
        <v>22</v>
      </c>
      <c r="F165" s="34" t="s">
        <v>204</v>
      </c>
      <c r="G165" s="14" t="s">
        <v>348</v>
      </c>
      <c r="H165" t="s">
        <v>693</v>
      </c>
      <c r="I165" s="45" t="s">
        <v>694</v>
      </c>
      <c r="J165" s="53" t="s">
        <v>730</v>
      </c>
      <c r="K165" t="s">
        <v>724</v>
      </c>
    </row>
    <row r="166" spans="1:11" x14ac:dyDescent="0.25">
      <c r="A166" s="1">
        <v>165</v>
      </c>
      <c r="B166" s="10">
        <v>10930</v>
      </c>
      <c r="C166" s="11" t="s">
        <v>349</v>
      </c>
      <c r="D166" s="37">
        <v>15</v>
      </c>
      <c r="E166" s="38" t="s">
        <v>16</v>
      </c>
      <c r="F166" s="38" t="s">
        <v>263</v>
      </c>
      <c r="G166" s="14" t="s">
        <v>350</v>
      </c>
      <c r="H166" t="s">
        <v>695</v>
      </c>
      <c r="I166" s="45" t="s">
        <v>696</v>
      </c>
      <c r="J166" s="53" t="s">
        <v>730</v>
      </c>
      <c r="K166" t="s">
        <v>724</v>
      </c>
    </row>
    <row r="167" spans="1:11" x14ac:dyDescent="0.25">
      <c r="A167" s="1">
        <v>166</v>
      </c>
      <c r="B167" s="10">
        <v>10932</v>
      </c>
      <c r="C167" s="11" t="s">
        <v>351</v>
      </c>
      <c r="D167" s="21">
        <v>16</v>
      </c>
      <c r="E167" s="22" t="s">
        <v>22</v>
      </c>
      <c r="F167" s="22" t="s">
        <v>81</v>
      </c>
      <c r="G167" s="14" t="s">
        <v>352</v>
      </c>
      <c r="H167" t="s">
        <v>697</v>
      </c>
      <c r="I167" s="45" t="s">
        <v>698</v>
      </c>
      <c r="J167" s="53" t="s">
        <v>730</v>
      </c>
      <c r="K167" t="s">
        <v>724</v>
      </c>
    </row>
    <row r="168" spans="1:11" x14ac:dyDescent="0.25">
      <c r="A168" s="1">
        <v>167</v>
      </c>
      <c r="B168" s="10">
        <v>10933</v>
      </c>
      <c r="C168" s="11" t="s">
        <v>353</v>
      </c>
      <c r="D168" s="37">
        <v>17</v>
      </c>
      <c r="E168" s="38" t="s">
        <v>22</v>
      </c>
      <c r="F168" s="38" t="s">
        <v>263</v>
      </c>
      <c r="G168" s="19" t="s">
        <v>354</v>
      </c>
      <c r="H168" t="s">
        <v>699</v>
      </c>
      <c r="I168" s="45" t="s">
        <v>700</v>
      </c>
      <c r="J168" s="53" t="s">
        <v>730</v>
      </c>
      <c r="K168" t="s">
        <v>724</v>
      </c>
    </row>
    <row r="169" spans="1:11" x14ac:dyDescent="0.25">
      <c r="A169" s="1">
        <v>168</v>
      </c>
      <c r="B169" s="10">
        <v>10934</v>
      </c>
      <c r="C169" s="11" t="s">
        <v>355</v>
      </c>
      <c r="D169" s="33">
        <v>18</v>
      </c>
      <c r="E169" s="34" t="s">
        <v>22</v>
      </c>
      <c r="F169" s="34" t="s">
        <v>204</v>
      </c>
      <c r="G169" s="14" t="s">
        <v>356</v>
      </c>
      <c r="H169" t="s">
        <v>701</v>
      </c>
      <c r="I169" s="45" t="s">
        <v>702</v>
      </c>
      <c r="J169" s="53" t="s">
        <v>730</v>
      </c>
      <c r="K169" t="s">
        <v>724</v>
      </c>
    </row>
    <row r="170" spans="1:11" x14ac:dyDescent="0.25">
      <c r="A170" s="1">
        <v>169</v>
      </c>
      <c r="B170" s="10">
        <v>11029</v>
      </c>
      <c r="C170" s="11" t="s">
        <v>357</v>
      </c>
      <c r="D170" s="21">
        <v>19</v>
      </c>
      <c r="E170" s="22" t="s">
        <v>16</v>
      </c>
      <c r="F170" s="22" t="s">
        <v>81</v>
      </c>
      <c r="G170" s="14" t="s">
        <v>358</v>
      </c>
      <c r="H170" t="s">
        <v>703</v>
      </c>
      <c r="I170" s="45" t="s">
        <v>704</v>
      </c>
      <c r="J170" s="53" t="s">
        <v>730</v>
      </c>
      <c r="K170" t="s">
        <v>724</v>
      </c>
    </row>
    <row r="171" spans="1:11" x14ac:dyDescent="0.25">
      <c r="A171" s="1">
        <v>170</v>
      </c>
      <c r="B171" s="10">
        <v>10940</v>
      </c>
      <c r="C171" s="11" t="s">
        <v>359</v>
      </c>
      <c r="D171" s="20">
        <v>20</v>
      </c>
      <c r="E171" s="28" t="s">
        <v>22</v>
      </c>
      <c r="F171" s="28" t="s">
        <v>143</v>
      </c>
      <c r="G171" s="14" t="s">
        <v>360</v>
      </c>
      <c r="H171" t="s">
        <v>705</v>
      </c>
      <c r="I171" s="45" t="s">
        <v>706</v>
      </c>
      <c r="J171" s="53" t="s">
        <v>730</v>
      </c>
      <c r="K171" t="s">
        <v>724</v>
      </c>
    </row>
    <row r="172" spans="1:11" x14ac:dyDescent="0.25">
      <c r="A172" s="1">
        <v>171</v>
      </c>
      <c r="B172" s="10">
        <v>11032</v>
      </c>
      <c r="C172" s="11" t="s">
        <v>361</v>
      </c>
      <c r="D172" s="20">
        <v>21</v>
      </c>
      <c r="E172" s="28" t="s">
        <v>16</v>
      </c>
      <c r="F172" s="28" t="s">
        <v>143</v>
      </c>
      <c r="G172" s="14" t="s">
        <v>362</v>
      </c>
      <c r="H172" t="s">
        <v>484</v>
      </c>
      <c r="I172" s="45" t="s">
        <v>707</v>
      </c>
      <c r="J172" s="53" t="s">
        <v>730</v>
      </c>
      <c r="K172" t="s">
        <v>724</v>
      </c>
    </row>
    <row r="173" spans="1:11" x14ac:dyDescent="0.25">
      <c r="A173" s="1">
        <v>172</v>
      </c>
      <c r="B173" s="10">
        <v>10915</v>
      </c>
      <c r="C173" s="11" t="s">
        <v>363</v>
      </c>
      <c r="D173" s="21">
        <v>22</v>
      </c>
      <c r="E173" s="22" t="s">
        <v>16</v>
      </c>
      <c r="F173" s="22" t="s">
        <v>81</v>
      </c>
      <c r="G173" s="14" t="s">
        <v>364</v>
      </c>
      <c r="H173" t="s">
        <v>708</v>
      </c>
      <c r="I173" s="45" t="s">
        <v>709</v>
      </c>
      <c r="J173" s="53" t="s">
        <v>730</v>
      </c>
      <c r="K173" t="s">
        <v>724</v>
      </c>
    </row>
    <row r="174" spans="1:11" x14ac:dyDescent="0.25">
      <c r="A174" s="1">
        <v>173</v>
      </c>
      <c r="B174" s="10">
        <v>10976</v>
      </c>
      <c r="C174" s="11" t="s">
        <v>365</v>
      </c>
      <c r="D174" s="33">
        <v>23</v>
      </c>
      <c r="E174" s="34" t="s">
        <v>16</v>
      </c>
      <c r="F174" s="34" t="s">
        <v>204</v>
      </c>
      <c r="G174" s="14" t="s">
        <v>366</v>
      </c>
      <c r="H174" t="s">
        <v>710</v>
      </c>
      <c r="I174" s="45" t="s">
        <v>711</v>
      </c>
      <c r="J174" s="53" t="s">
        <v>730</v>
      </c>
      <c r="K174" t="s">
        <v>724</v>
      </c>
    </row>
    <row r="175" spans="1:11" x14ac:dyDescent="0.25">
      <c r="A175" s="1">
        <v>174</v>
      </c>
      <c r="B175" s="10">
        <v>10917</v>
      </c>
      <c r="C175" s="11" t="s">
        <v>367</v>
      </c>
      <c r="D175" s="20">
        <v>24</v>
      </c>
      <c r="E175" s="28" t="s">
        <v>16</v>
      </c>
      <c r="F175" s="28" t="s">
        <v>143</v>
      </c>
      <c r="G175" s="14" t="s">
        <v>368</v>
      </c>
      <c r="H175" t="s">
        <v>712</v>
      </c>
      <c r="I175" s="45" t="s">
        <v>713</v>
      </c>
      <c r="J175" s="53" t="s">
        <v>730</v>
      </c>
      <c r="K175" t="s">
        <v>724</v>
      </c>
    </row>
    <row r="176" spans="1:11" x14ac:dyDescent="0.25">
      <c r="A176" s="1">
        <v>175</v>
      </c>
      <c r="B176" s="10">
        <v>11037</v>
      </c>
      <c r="C176" s="11" t="s">
        <v>369</v>
      </c>
      <c r="D176" s="37">
        <v>25</v>
      </c>
      <c r="E176" s="38" t="s">
        <v>16</v>
      </c>
      <c r="F176" s="38" t="s">
        <v>263</v>
      </c>
      <c r="G176" s="14" t="s">
        <v>370</v>
      </c>
      <c r="H176" t="s">
        <v>714</v>
      </c>
      <c r="I176" s="45" t="s">
        <v>715</v>
      </c>
      <c r="J176" s="53" t="s">
        <v>730</v>
      </c>
      <c r="K176" t="s">
        <v>724</v>
      </c>
    </row>
    <row r="177" spans="1:11" x14ac:dyDescent="0.25">
      <c r="A177" s="1">
        <v>176</v>
      </c>
      <c r="B177" s="10">
        <v>11008</v>
      </c>
      <c r="C177" s="11" t="s">
        <v>371</v>
      </c>
      <c r="D177" s="33">
        <v>26</v>
      </c>
      <c r="E177" s="34" t="s">
        <v>16</v>
      </c>
      <c r="F177" s="34" t="s">
        <v>204</v>
      </c>
      <c r="G177" s="14" t="s">
        <v>372</v>
      </c>
      <c r="H177" t="s">
        <v>716</v>
      </c>
      <c r="I177" s="45" t="s">
        <v>717</v>
      </c>
      <c r="J177" s="53" t="s">
        <v>730</v>
      </c>
      <c r="K177" t="s">
        <v>724</v>
      </c>
    </row>
    <row r="178" spans="1:11" x14ac:dyDescent="0.25">
      <c r="A178" s="1">
        <v>177</v>
      </c>
      <c r="B178" s="10">
        <v>10981</v>
      </c>
      <c r="C178" s="11" t="s">
        <v>373</v>
      </c>
      <c r="D178" s="37">
        <v>27</v>
      </c>
      <c r="E178" s="38" t="s">
        <v>16</v>
      </c>
      <c r="F178" s="38" t="s">
        <v>263</v>
      </c>
      <c r="G178" s="14" t="s">
        <v>374</v>
      </c>
      <c r="H178" t="s">
        <v>718</v>
      </c>
      <c r="I178" s="45" t="s">
        <v>719</v>
      </c>
      <c r="J178" s="53" t="s">
        <v>730</v>
      </c>
      <c r="K178" t="s">
        <v>724</v>
      </c>
    </row>
    <row r="179" spans="1:11" x14ac:dyDescent="0.25">
      <c r="A179" s="1">
        <v>178</v>
      </c>
      <c r="B179" s="10">
        <v>11010</v>
      </c>
      <c r="C179" s="11" t="s">
        <v>375</v>
      </c>
      <c r="D179" s="33">
        <v>28</v>
      </c>
      <c r="E179" s="34" t="s">
        <v>22</v>
      </c>
      <c r="F179" s="34" t="s">
        <v>204</v>
      </c>
      <c r="G179" s="14" t="s">
        <v>376</v>
      </c>
      <c r="H179" t="s">
        <v>720</v>
      </c>
      <c r="I179" s="45" t="s">
        <v>721</v>
      </c>
      <c r="J179" s="53" t="s">
        <v>730</v>
      </c>
      <c r="K179" t="s">
        <v>724</v>
      </c>
    </row>
    <row r="180" spans="1:11" x14ac:dyDescent="0.25">
      <c r="A180" s="1">
        <v>179</v>
      </c>
      <c r="B180" s="10">
        <v>10947</v>
      </c>
      <c r="C180" s="11" t="s">
        <v>377</v>
      </c>
      <c r="D180" s="12">
        <v>29</v>
      </c>
      <c r="E180" s="13" t="s">
        <v>16</v>
      </c>
      <c r="F180" s="13" t="s">
        <v>17</v>
      </c>
      <c r="G180" s="14" t="s">
        <v>378</v>
      </c>
      <c r="H180" t="s">
        <v>722</v>
      </c>
      <c r="I180" s="45" t="s">
        <v>723</v>
      </c>
      <c r="J180" s="53" t="s">
        <v>730</v>
      </c>
      <c r="K180" t="s">
        <v>724</v>
      </c>
    </row>
    <row r="181" spans="1:11" x14ac:dyDescent="0.25">
      <c r="B181" s="41"/>
      <c r="C181" s="42"/>
      <c r="D181" s="42"/>
      <c r="E181" s="43"/>
      <c r="F181" s="43"/>
    </row>
    <row r="184" spans="1:11" x14ac:dyDescent="0.25">
      <c r="C184" s="44" t="s">
        <v>379</v>
      </c>
    </row>
    <row r="185" spans="1:11" x14ac:dyDescent="0.25">
      <c r="C185" s="44" t="s">
        <v>380</v>
      </c>
    </row>
    <row r="186" spans="1:11" x14ac:dyDescent="0.25">
      <c r="C186" s="44" t="s">
        <v>381</v>
      </c>
    </row>
  </sheetData>
  <sheetProtection password="CE6C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</vt:lpstr>
      <vt:lpstr>KLS 8 NEW (2)</vt:lpstr>
      <vt:lpstr>KLS 9 NEW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Pavilion</cp:lastModifiedBy>
  <dcterms:created xsi:type="dcterms:W3CDTF">2020-06-02T01:36:12Z</dcterms:created>
  <dcterms:modified xsi:type="dcterms:W3CDTF">2021-07-12T12:11:15Z</dcterms:modified>
</cp:coreProperties>
</file>